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1910" windowHeight="4995" tabRatio="711" activeTab="3"/>
  </bookViews>
  <sheets>
    <sheet name="Data" sheetId="10" r:id="rId1"/>
    <sheet name="ภาษาไทย6" sheetId="11" r:id="rId2"/>
    <sheet name="คณิต6" sheetId="17" r:id="rId3"/>
    <sheet name="วิทย์6" sheetId="22" r:id="rId4"/>
    <sheet name="สังคม6" sheetId="27" r:id="rId5"/>
    <sheet name="อังกฤษ6" sheetId="21" r:id="rId6"/>
    <sheet name="รายงานโรงเรียน" sheetId="32" r:id="rId7"/>
    <sheet name="สรุปส่งเขต" sheetId="29" r:id="rId8"/>
    <sheet name="สรุปรวมฃั้น กรณีเกิน 60 คน" sheetId="30" r:id="rId9"/>
    <sheet name="Sheet1" sheetId="33" state="hidden" r:id="rId10"/>
  </sheets>
  <definedNames>
    <definedName name="_xlnm.Print_Titles" localSheetId="2">คณิต6!$5:$8</definedName>
    <definedName name="_xlnm.Print_Titles" localSheetId="1">ภาษาไทย6!$5:$8</definedName>
    <definedName name="_xlnm.Print_Titles" localSheetId="3">วิทย์6!$5:$8</definedName>
    <definedName name="_xlnm.Print_Titles" localSheetId="4">สังคม6!$5:$8</definedName>
    <definedName name="_xlnm.Print_Titles" localSheetId="5">อังกฤษ6!$5:$8</definedName>
    <definedName name="vit">วิทย์6!#REF!</definedName>
    <definedName name="vitone">วิทย์6!#REF!</definedName>
    <definedName name="vittwo">วิทย์6!#REF!</definedName>
    <definedName name="ข้อ_41" localSheetId="4">สังคม6!#REF!</definedName>
    <definedName name="ข้อ_42" localSheetId="4">สังคม6!#REF!</definedName>
    <definedName name="ข้อ_43_44" localSheetId="4">สังคม6!#REF!</definedName>
    <definedName name="ข้อ_45" localSheetId="4">สังคม6!#REF!</definedName>
    <definedName name="ท27">ภาษาไทย6!$AS$96:$AT$118</definedName>
    <definedName name="ท28">ภาษาไทย6!$AU$96:$AV$118</definedName>
    <definedName name="ท29">ภาษาไทย6!$AW$96:$AX$118</definedName>
    <definedName name="ท30">ภาษาไทย6!$AY$96:$AZ$118</definedName>
    <definedName name="ท31">ภาษาไทย6!$BA$96:$BB$118</definedName>
    <definedName name="ว31">วิทย์6!$AS$96:$AT$118</definedName>
    <definedName name="ว32">วิทย์6!$AU$96:$AV$118</definedName>
    <definedName name="ว33">วิทย์6!$AW$96:$AX$118</definedName>
    <definedName name="ว34">วิทย์6!$AY$96:$AZ$118</definedName>
    <definedName name="ว35">วิทย์6!$BA$96:$BB$118</definedName>
  </definedNames>
  <calcPr calcId="124519"/>
</workbook>
</file>

<file path=xl/calcChain.xml><?xml version="1.0" encoding="utf-8"?>
<calcChain xmlns="http://schemas.openxmlformats.org/spreadsheetml/2006/main">
  <c r="B39" i="30"/>
  <c r="B5" i="29"/>
  <c r="AK75" i="11"/>
  <c r="AJ75"/>
  <c r="AI75"/>
  <c r="AH75"/>
  <c r="AC75"/>
  <c r="AD75"/>
  <c r="AE75"/>
  <c r="AF75"/>
  <c r="AG75"/>
  <c r="AG75" i="22"/>
  <c r="AH75"/>
  <c r="AI75"/>
  <c r="H39" i="30"/>
  <c r="G39"/>
  <c r="F39"/>
  <c r="E39"/>
  <c r="D39"/>
  <c r="C39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5"/>
  <c r="T9"/>
  <c r="T10"/>
  <c r="T11"/>
  <c r="T12"/>
  <c r="T13"/>
  <c r="T14"/>
  <c r="T15"/>
  <c r="A9" i="32" l="1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52"/>
  <c r="B52"/>
  <c r="A53"/>
  <c r="B53"/>
  <c r="A54"/>
  <c r="B54"/>
  <c r="A55"/>
  <c r="B55"/>
  <c r="A56"/>
  <c r="B56"/>
  <c r="A57"/>
  <c r="B57"/>
  <c r="A58"/>
  <c r="B58"/>
  <c r="A59"/>
  <c r="B59"/>
  <c r="A60"/>
  <c r="B60"/>
  <c r="A61"/>
  <c r="B61"/>
  <c r="A62"/>
  <c r="B62"/>
  <c r="A63"/>
  <c r="B63"/>
  <c r="A64"/>
  <c r="B64"/>
  <c r="A65"/>
  <c r="B65"/>
  <c r="A66"/>
  <c r="B66"/>
  <c r="A67"/>
  <c r="B67"/>
  <c r="A68"/>
  <c r="B68"/>
  <c r="BI93" i="21"/>
  <c r="BI93" i="27"/>
  <c r="BL93" i="22"/>
  <c r="BI93" i="11"/>
  <c r="BI93" i="17"/>
  <c r="A37" i="30" l="1"/>
  <c r="A36"/>
  <c r="A25" l="1"/>
  <c r="H25" l="1"/>
  <c r="G25" l="1"/>
  <c r="F25" s="1"/>
  <c r="A2"/>
  <c r="A1"/>
  <c r="E25" l="1"/>
  <c r="D25" s="1"/>
  <c r="C25" s="1"/>
  <c r="A2" i="29" l="1"/>
  <c r="A1"/>
  <c r="A2" i="32" l="1"/>
  <c r="A1"/>
  <c r="AP155" i="21"/>
  <c r="AO155"/>
  <c r="BF155" s="1"/>
  <c r="AN155"/>
  <c r="AM155"/>
  <c r="AL155"/>
  <c r="AK155"/>
  <c r="AJ155"/>
  <c r="AI155"/>
  <c r="AH155"/>
  <c r="BE155" s="1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A155"/>
  <c r="AP154"/>
  <c r="AO154"/>
  <c r="AN154"/>
  <c r="AM154"/>
  <c r="AL154"/>
  <c r="AK154"/>
  <c r="AJ154"/>
  <c r="AI154"/>
  <c r="AH154"/>
  <c r="BE154" s="1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F154"/>
  <c r="E154"/>
  <c r="D154"/>
  <c r="C154"/>
  <c r="BD154" s="1"/>
  <c r="A154"/>
  <c r="AP153"/>
  <c r="AO153"/>
  <c r="AN153"/>
  <c r="AM153"/>
  <c r="AL153"/>
  <c r="AK153"/>
  <c r="AJ153"/>
  <c r="AI153"/>
  <c r="AH153"/>
  <c r="BE153" s="1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F153"/>
  <c r="E153"/>
  <c r="D153"/>
  <c r="C153"/>
  <c r="A153"/>
  <c r="AP152"/>
  <c r="AO152"/>
  <c r="BF152" s="1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J152"/>
  <c r="I152"/>
  <c r="H152"/>
  <c r="G152"/>
  <c r="F152"/>
  <c r="E152"/>
  <c r="D152"/>
  <c r="C152"/>
  <c r="BD152" s="1"/>
  <c r="A152"/>
  <c r="AP151"/>
  <c r="AO151"/>
  <c r="AN151"/>
  <c r="AM151"/>
  <c r="AL151"/>
  <c r="AK151"/>
  <c r="AJ151"/>
  <c r="AI151"/>
  <c r="AH151"/>
  <c r="BE151" s="1"/>
  <c r="AG151"/>
  <c r="AF151"/>
  <c r="AE151"/>
  <c r="AD151"/>
  <c r="AC151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J151"/>
  <c r="I151"/>
  <c r="H151"/>
  <c r="G151"/>
  <c r="F151"/>
  <c r="E151"/>
  <c r="D151"/>
  <c r="C151"/>
  <c r="A151"/>
  <c r="AP150"/>
  <c r="AO150"/>
  <c r="BF150" s="1"/>
  <c r="AN150"/>
  <c r="AM150"/>
  <c r="AL150"/>
  <c r="AK150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F150"/>
  <c r="E150"/>
  <c r="D150"/>
  <c r="C150"/>
  <c r="BD150" s="1"/>
  <c r="A150"/>
  <c r="AP149"/>
  <c r="AO149"/>
  <c r="AN149"/>
  <c r="AM149"/>
  <c r="AL149"/>
  <c r="AK149"/>
  <c r="AJ149"/>
  <c r="AI149"/>
  <c r="AH149"/>
  <c r="BE149" s="1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F149"/>
  <c r="E149"/>
  <c r="D149"/>
  <c r="C149"/>
  <c r="A149"/>
  <c r="AP148"/>
  <c r="AO148"/>
  <c r="BF148" s="1"/>
  <c r="AN148"/>
  <c r="AM148"/>
  <c r="AL148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D148" s="1"/>
  <c r="A148"/>
  <c r="AP147"/>
  <c r="AO147"/>
  <c r="AN147"/>
  <c r="AM147"/>
  <c r="AL147"/>
  <c r="AK147"/>
  <c r="AJ147"/>
  <c r="AI147"/>
  <c r="AH147"/>
  <c r="BE147" s="1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J147"/>
  <c r="I147"/>
  <c r="H147"/>
  <c r="G147"/>
  <c r="F147"/>
  <c r="E147"/>
  <c r="D147"/>
  <c r="C147"/>
  <c r="A147"/>
  <c r="AP146"/>
  <c r="AO146"/>
  <c r="BF146" s="1"/>
  <c r="AN146"/>
  <c r="AM146"/>
  <c r="AL146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BD146" s="1"/>
  <c r="A146"/>
  <c r="AP145"/>
  <c r="AO145"/>
  <c r="AN145"/>
  <c r="AM145"/>
  <c r="AL145"/>
  <c r="AK145"/>
  <c r="AJ145"/>
  <c r="AI145"/>
  <c r="AH145"/>
  <c r="BE145" s="1"/>
  <c r="AG145"/>
  <c r="AF145"/>
  <c r="AE145"/>
  <c r="AD145"/>
  <c r="AC145"/>
  <c r="AB145"/>
  <c r="AA145"/>
  <c r="Z145"/>
  <c r="Y145"/>
  <c r="X145"/>
  <c r="W145"/>
  <c r="V145"/>
  <c r="U145"/>
  <c r="T145"/>
  <c r="S145"/>
  <c r="R145"/>
  <c r="Q145"/>
  <c r="P145"/>
  <c r="O145"/>
  <c r="N145"/>
  <c r="M145"/>
  <c r="L145"/>
  <c r="K145"/>
  <c r="J145"/>
  <c r="I145"/>
  <c r="H145"/>
  <c r="G145"/>
  <c r="F145"/>
  <c r="E145"/>
  <c r="D145"/>
  <c r="C145"/>
  <c r="A145"/>
  <c r="AP144"/>
  <c r="AO144"/>
  <c r="BF144" s="1"/>
  <c r="AN144"/>
  <c r="AM144"/>
  <c r="AL144"/>
  <c r="AK144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D144"/>
  <c r="C144"/>
  <c r="BD144" s="1"/>
  <c r="A144"/>
  <c r="AP143"/>
  <c r="AO143"/>
  <c r="AN143"/>
  <c r="AM143"/>
  <c r="AL143"/>
  <c r="AK143"/>
  <c r="AJ143"/>
  <c r="AI143"/>
  <c r="AH143"/>
  <c r="BE143" s="1"/>
  <c r="AG143"/>
  <c r="AF143"/>
  <c r="AE143"/>
  <c r="AD143"/>
  <c r="AC143"/>
  <c r="AB143"/>
  <c r="AA143"/>
  <c r="Z143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F143"/>
  <c r="E143"/>
  <c r="D143"/>
  <c r="C143"/>
  <c r="A143"/>
  <c r="AP142"/>
  <c r="AO142"/>
  <c r="BF142" s="1"/>
  <c r="AN142"/>
  <c r="AM142"/>
  <c r="AL142"/>
  <c r="AK142"/>
  <c r="AJ142"/>
  <c r="AI142"/>
  <c r="AH142"/>
  <c r="AG142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D142" s="1"/>
  <c r="A142"/>
  <c r="AP141"/>
  <c r="AO141"/>
  <c r="AN141"/>
  <c r="AM141"/>
  <c r="AL141"/>
  <c r="AK141"/>
  <c r="AJ141"/>
  <c r="AI141"/>
  <c r="AH141"/>
  <c r="BE141" s="1"/>
  <c r="AG141"/>
  <c r="AF141"/>
  <c r="AE141"/>
  <c r="AD141"/>
  <c r="AC141"/>
  <c r="AB141"/>
  <c r="AA141"/>
  <c r="Z141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C141"/>
  <c r="A141"/>
  <c r="AP140"/>
  <c r="AO140"/>
  <c r="BF140" s="1"/>
  <c r="AN140"/>
  <c r="AM140"/>
  <c r="AL140"/>
  <c r="AK140"/>
  <c r="AJ140"/>
  <c r="AI140"/>
  <c r="AH140"/>
  <c r="AG140"/>
  <c r="AF140"/>
  <c r="AE140"/>
  <c r="AD140"/>
  <c r="AC140"/>
  <c r="AB140"/>
  <c r="AA140"/>
  <c r="Z140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C140"/>
  <c r="BD140" s="1"/>
  <c r="A140"/>
  <c r="AP139"/>
  <c r="AO139"/>
  <c r="AN139"/>
  <c r="AM139"/>
  <c r="AL139"/>
  <c r="AK139"/>
  <c r="AJ139"/>
  <c r="AI139"/>
  <c r="AH139"/>
  <c r="BE139" s="1"/>
  <c r="AG139"/>
  <c r="AF139"/>
  <c r="AE139"/>
  <c r="AD139"/>
  <c r="AC139"/>
  <c r="AB139"/>
  <c r="AA139"/>
  <c r="Z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F139"/>
  <c r="E139"/>
  <c r="D139"/>
  <c r="C139"/>
  <c r="A139"/>
  <c r="AP138"/>
  <c r="AO138"/>
  <c r="BF138" s="1"/>
  <c r="AN138"/>
  <c r="AM138"/>
  <c r="AL138"/>
  <c r="AK138"/>
  <c r="AJ138"/>
  <c r="AI138"/>
  <c r="AH138"/>
  <c r="AG138"/>
  <c r="AF138"/>
  <c r="AE138"/>
  <c r="AD138"/>
  <c r="AC138"/>
  <c r="AB138"/>
  <c r="AA138"/>
  <c r="Z138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BD138" s="1"/>
  <c r="A138"/>
  <c r="AP137"/>
  <c r="AO137"/>
  <c r="AN137"/>
  <c r="AM137"/>
  <c r="AL137"/>
  <c r="AK137"/>
  <c r="AJ137"/>
  <c r="AI137"/>
  <c r="AH137"/>
  <c r="BE137" s="1"/>
  <c r="AG137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A137"/>
  <c r="AP136"/>
  <c r="AO136"/>
  <c r="BF136" s="1"/>
  <c r="AN136"/>
  <c r="AM136"/>
  <c r="AL136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BD136" s="1"/>
  <c r="A136"/>
  <c r="AP135"/>
  <c r="AO135"/>
  <c r="AN135"/>
  <c r="AM135"/>
  <c r="AL135"/>
  <c r="AK135"/>
  <c r="AJ135"/>
  <c r="AI135"/>
  <c r="AH135"/>
  <c r="BE135" s="1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A135"/>
  <c r="AP134"/>
  <c r="AO134"/>
  <c r="BF134" s="1"/>
  <c r="AN134"/>
  <c r="AM134"/>
  <c r="AL134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D134" s="1"/>
  <c r="A134"/>
  <c r="AP133"/>
  <c r="AO133"/>
  <c r="AN133"/>
  <c r="AM133"/>
  <c r="AL133"/>
  <c r="AK133"/>
  <c r="AJ133"/>
  <c r="AI133"/>
  <c r="AH133"/>
  <c r="BE133" s="1"/>
  <c r="AG133"/>
  <c r="AF133"/>
  <c r="AE133"/>
  <c r="AD133"/>
  <c r="AC133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C133"/>
  <c r="A133"/>
  <c r="AP132"/>
  <c r="AO132"/>
  <c r="BF132" s="1"/>
  <c r="AN132"/>
  <c r="AM132"/>
  <c r="AL132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F132"/>
  <c r="E132"/>
  <c r="D132"/>
  <c r="C132"/>
  <c r="BD132" s="1"/>
  <c r="A132"/>
  <c r="AP131"/>
  <c r="AO131"/>
  <c r="AN131"/>
  <c r="AM131"/>
  <c r="AL131"/>
  <c r="AK131"/>
  <c r="AJ131"/>
  <c r="AI131"/>
  <c r="AH131"/>
  <c r="BE131" s="1"/>
  <c r="AG131"/>
  <c r="AF131"/>
  <c r="AE131"/>
  <c r="AD131"/>
  <c r="AC131"/>
  <c r="AB131"/>
  <c r="AA131"/>
  <c r="Z131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D131"/>
  <c r="C131"/>
  <c r="A131"/>
  <c r="AP130"/>
  <c r="AO130"/>
  <c r="BF130" s="1"/>
  <c r="AN130"/>
  <c r="AM130"/>
  <c r="AL130"/>
  <c r="AK130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D130"/>
  <c r="C130"/>
  <c r="BD130" s="1"/>
  <c r="A130"/>
  <c r="AP129"/>
  <c r="AO129"/>
  <c r="AN129"/>
  <c r="AM129"/>
  <c r="AL129"/>
  <c r="AK129"/>
  <c r="AJ129"/>
  <c r="AI129"/>
  <c r="AH129"/>
  <c r="BE129" s="1"/>
  <c r="AG129"/>
  <c r="AF129"/>
  <c r="AE129"/>
  <c r="AD129"/>
  <c r="AC129"/>
  <c r="AB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C129"/>
  <c r="A129"/>
  <c r="AP128"/>
  <c r="AO128"/>
  <c r="BF128" s="1"/>
  <c r="AN128"/>
  <c r="AM128"/>
  <c r="AL128"/>
  <c r="AK128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D128" s="1"/>
  <c r="A128"/>
  <c r="AP127"/>
  <c r="AO127"/>
  <c r="AN127"/>
  <c r="AM127"/>
  <c r="AL127"/>
  <c r="AK127"/>
  <c r="AJ127"/>
  <c r="AI127"/>
  <c r="AH127"/>
  <c r="BE127" s="1"/>
  <c r="AG127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A127"/>
  <c r="AP126"/>
  <c r="AO126"/>
  <c r="BF126" s="1"/>
  <c r="AN126"/>
  <c r="AM126"/>
  <c r="AL126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BD126" s="1"/>
  <c r="A126"/>
  <c r="AP125"/>
  <c r="AO125"/>
  <c r="AN125"/>
  <c r="AM125"/>
  <c r="AL125"/>
  <c r="AK125"/>
  <c r="AJ125"/>
  <c r="AI125"/>
  <c r="AH125"/>
  <c r="BE125" s="1"/>
  <c r="AG125"/>
  <c r="AF125"/>
  <c r="AE125"/>
  <c r="AD125"/>
  <c r="AC125"/>
  <c r="AB125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A125"/>
  <c r="AP124"/>
  <c r="AO124"/>
  <c r="BF124" s="1"/>
  <c r="AN124"/>
  <c r="AM124"/>
  <c r="AL124"/>
  <c r="AK124"/>
  <c r="AJ124"/>
  <c r="AI124"/>
  <c r="AH124"/>
  <c r="AG124"/>
  <c r="AF124"/>
  <c r="AE124"/>
  <c r="AD124"/>
  <c r="AC124"/>
  <c r="AB124"/>
  <c r="AA124"/>
  <c r="Z124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D124" s="1"/>
  <c r="A124"/>
  <c r="AP123"/>
  <c r="AO123"/>
  <c r="AN123"/>
  <c r="AM123"/>
  <c r="AL123"/>
  <c r="AK123"/>
  <c r="AJ123"/>
  <c r="AI123"/>
  <c r="AH123"/>
  <c r="BE123" s="1"/>
  <c r="AG123"/>
  <c r="AF123"/>
  <c r="AE123"/>
  <c r="AD123"/>
  <c r="AC123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A123"/>
  <c r="AP122"/>
  <c r="AO122"/>
  <c r="BF122" s="1"/>
  <c r="AN122"/>
  <c r="AM122"/>
  <c r="AL122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D122"/>
  <c r="C122"/>
  <c r="BD122" s="1"/>
  <c r="A122"/>
  <c r="AP121"/>
  <c r="AO121"/>
  <c r="AN121"/>
  <c r="AM121"/>
  <c r="AL121"/>
  <c r="AK121"/>
  <c r="AJ121"/>
  <c r="AI121"/>
  <c r="AH121"/>
  <c r="BE121" s="1"/>
  <c r="AG121"/>
  <c r="AF121"/>
  <c r="AE121"/>
  <c r="AD121"/>
  <c r="AC12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A121"/>
  <c r="AP120"/>
  <c r="AO120"/>
  <c r="BF120" s="1"/>
  <c r="AN120"/>
  <c r="AM120"/>
  <c r="AL120"/>
  <c r="AK120"/>
  <c r="AJ120"/>
  <c r="AI120"/>
  <c r="AH120"/>
  <c r="AG120"/>
  <c r="AF120"/>
  <c r="AE120"/>
  <c r="AD120"/>
  <c r="AC120"/>
  <c r="AB120"/>
  <c r="AA120"/>
  <c r="Z120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BD120" s="1"/>
  <c r="A120"/>
  <c r="AP119"/>
  <c r="AO119"/>
  <c r="AN119"/>
  <c r="AM119"/>
  <c r="AL119"/>
  <c r="AK119"/>
  <c r="AJ119"/>
  <c r="AI119"/>
  <c r="AH119"/>
  <c r="BE119" s="1"/>
  <c r="AG119"/>
  <c r="AF119"/>
  <c r="AE119"/>
  <c r="AD119"/>
  <c r="AC119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A119"/>
  <c r="AP118"/>
  <c r="AO118"/>
  <c r="BF118" s="1"/>
  <c r="AN118"/>
  <c r="AM118"/>
  <c r="AL118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BD118" s="1"/>
  <c r="A118"/>
  <c r="AP117"/>
  <c r="AO117"/>
  <c r="AN117"/>
  <c r="AM117"/>
  <c r="AL117"/>
  <c r="AK117"/>
  <c r="AJ117"/>
  <c r="AI117"/>
  <c r="AH117"/>
  <c r="BE117" s="1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A117"/>
  <c r="AP116"/>
  <c r="AO116"/>
  <c r="BF116" s="1"/>
  <c r="AN116"/>
  <c r="AM116"/>
  <c r="AL116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BD116" s="1"/>
  <c r="A116"/>
  <c r="AP115"/>
  <c r="AO115"/>
  <c r="AN115"/>
  <c r="AM115"/>
  <c r="AL115"/>
  <c r="AK115"/>
  <c r="AJ115"/>
  <c r="AI115"/>
  <c r="AH115"/>
  <c r="BE115" s="1"/>
  <c r="AG115"/>
  <c r="AF115"/>
  <c r="AE115"/>
  <c r="AD115"/>
  <c r="AC115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A115"/>
  <c r="AP114"/>
  <c r="AO114"/>
  <c r="BF114" s="1"/>
  <c r="AN114"/>
  <c r="AM114"/>
  <c r="AL114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D114" s="1"/>
  <c r="A114"/>
  <c r="AP113"/>
  <c r="AO113"/>
  <c r="AN113"/>
  <c r="AM113"/>
  <c r="AL113"/>
  <c r="AK113"/>
  <c r="AJ113"/>
  <c r="AI113"/>
  <c r="AH113"/>
  <c r="BE113" s="1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A113"/>
  <c r="AP112"/>
  <c r="AO112"/>
  <c r="BF112" s="1"/>
  <c r="AN112"/>
  <c r="AM112"/>
  <c r="AL112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C112"/>
  <c r="BD112" s="1"/>
  <c r="A112"/>
  <c r="AP111"/>
  <c r="AO111"/>
  <c r="AN111"/>
  <c r="AM111"/>
  <c r="AL111"/>
  <c r="AK111"/>
  <c r="AJ111"/>
  <c r="AI111"/>
  <c r="AH111"/>
  <c r="BE111" s="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C111"/>
  <c r="A111"/>
  <c r="AP110"/>
  <c r="AO110"/>
  <c r="BF110" s="1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C110"/>
  <c r="BD110" s="1"/>
  <c r="A110"/>
  <c r="AP109"/>
  <c r="AO109"/>
  <c r="AN109"/>
  <c r="AM109"/>
  <c r="AL109"/>
  <c r="AK109"/>
  <c r="AJ109"/>
  <c r="AI109"/>
  <c r="AH109"/>
  <c r="BE109" s="1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C109"/>
  <c r="A109"/>
  <c r="AP108"/>
  <c r="AO108"/>
  <c r="BF108" s="1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D108" s="1"/>
  <c r="A108"/>
  <c r="AP107"/>
  <c r="AO107"/>
  <c r="AN107"/>
  <c r="AM107"/>
  <c r="AL107"/>
  <c r="AK107"/>
  <c r="AJ107"/>
  <c r="AI107"/>
  <c r="AH107"/>
  <c r="BE107" s="1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A107"/>
  <c r="AP106"/>
  <c r="AO106"/>
  <c r="BF106" s="1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D106" s="1"/>
  <c r="A106"/>
  <c r="AP105"/>
  <c r="AO105"/>
  <c r="AN105"/>
  <c r="AM105"/>
  <c r="AL105"/>
  <c r="AK105"/>
  <c r="AJ105"/>
  <c r="AI105"/>
  <c r="AH105"/>
  <c r="BE105" s="1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A105"/>
  <c r="AP104"/>
  <c r="AO104"/>
  <c r="BF104" s="1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D104" s="1"/>
  <c r="A104"/>
  <c r="AP103"/>
  <c r="AO103"/>
  <c r="AN103"/>
  <c r="AM103"/>
  <c r="AL103"/>
  <c r="AK103"/>
  <c r="AJ103"/>
  <c r="AI103"/>
  <c r="AH103"/>
  <c r="BE103" s="1"/>
  <c r="AG103"/>
  <c r="AF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A103"/>
  <c r="AP102"/>
  <c r="AO102"/>
  <c r="BF102" s="1"/>
  <c r="AN102"/>
  <c r="AM102"/>
  <c r="AL102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D102" s="1"/>
  <c r="A102"/>
  <c r="AP101"/>
  <c r="AO101"/>
  <c r="AN101"/>
  <c r="AM101"/>
  <c r="AL101"/>
  <c r="AK101"/>
  <c r="AJ101"/>
  <c r="AI101"/>
  <c r="AH101"/>
  <c r="BE101" s="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A101"/>
  <c r="AP100"/>
  <c r="AO100"/>
  <c r="BF100" s="1"/>
  <c r="AN100"/>
  <c r="AM100"/>
  <c r="AL100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D100" s="1"/>
  <c r="A100"/>
  <c r="AP99"/>
  <c r="AO99"/>
  <c r="AN99"/>
  <c r="AM99"/>
  <c r="AL99"/>
  <c r="AK99"/>
  <c r="AJ99"/>
  <c r="AI99"/>
  <c r="AH99"/>
  <c r="BE99" s="1"/>
  <c r="AG99"/>
  <c r="AF99"/>
  <c r="AE99"/>
  <c r="AD99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A99"/>
  <c r="AP98"/>
  <c r="AO98"/>
  <c r="BF98" s="1"/>
  <c r="AN98"/>
  <c r="AM98"/>
  <c r="AL98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BD98" s="1"/>
  <c r="A98"/>
  <c r="BF154" l="1"/>
  <c r="BE98"/>
  <c r="BD99"/>
  <c r="BF99"/>
  <c r="BE100"/>
  <c r="BD101"/>
  <c r="BF101"/>
  <c r="BE102"/>
  <c r="BD103"/>
  <c r="BF103"/>
  <c r="BE104"/>
  <c r="BD105"/>
  <c r="BF105"/>
  <c r="BE106"/>
  <c r="BD107"/>
  <c r="BF107"/>
  <c r="BE108"/>
  <c r="BD109"/>
  <c r="BF109"/>
  <c r="BE110"/>
  <c r="BD111"/>
  <c r="BF111"/>
  <c r="BE112"/>
  <c r="BD113"/>
  <c r="BF113"/>
  <c r="BE114"/>
  <c r="BD115"/>
  <c r="BF115"/>
  <c r="BE116"/>
  <c r="BD117"/>
  <c r="BF117"/>
  <c r="BE118"/>
  <c r="BD119"/>
  <c r="BF119"/>
  <c r="BE120"/>
  <c r="BD121"/>
  <c r="BF121"/>
  <c r="BE122"/>
  <c r="BD123"/>
  <c r="BF123"/>
  <c r="BE124"/>
  <c r="BD125"/>
  <c r="BF125"/>
  <c r="BE126"/>
  <c r="BD127"/>
  <c r="BF127"/>
  <c r="BE128"/>
  <c r="BD129"/>
  <c r="BF129"/>
  <c r="BE130"/>
  <c r="BD131"/>
  <c r="BF131"/>
  <c r="BE132"/>
  <c r="BD133"/>
  <c r="BF133"/>
  <c r="BE134"/>
  <c r="BD135"/>
  <c r="BF135"/>
  <c r="BE136"/>
  <c r="BD137"/>
  <c r="BF137"/>
  <c r="BE138"/>
  <c r="BD139"/>
  <c r="BF139"/>
  <c r="BE140"/>
  <c r="BD141"/>
  <c r="BF141"/>
  <c r="BE142"/>
  <c r="BD143"/>
  <c r="BF143"/>
  <c r="BE144"/>
  <c r="BD145"/>
  <c r="BF145"/>
  <c r="BE146"/>
  <c r="BD147"/>
  <c r="BF147"/>
  <c r="BE148"/>
  <c r="BD149"/>
  <c r="BF149"/>
  <c r="BE150"/>
  <c r="BD151"/>
  <c r="BF151"/>
  <c r="BE152"/>
  <c r="BD153"/>
  <c r="BF153"/>
  <c r="BD155"/>
  <c r="AP97"/>
  <c r="AO97"/>
  <c r="BF97" s="1"/>
  <c r="AN97"/>
  <c r="AM97"/>
  <c r="AL97"/>
  <c r="AK97"/>
  <c r="AJ97"/>
  <c r="AI97"/>
  <c r="AH97"/>
  <c r="BE97" s="1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BD97" s="1"/>
  <c r="A97"/>
  <c r="AP96" l="1"/>
  <c r="AO96"/>
  <c r="BF96" s="1"/>
  <c r="AN96"/>
  <c r="AM96"/>
  <c r="AL96"/>
  <c r="AK96"/>
  <c r="AJ96"/>
  <c r="AI96"/>
  <c r="AH96"/>
  <c r="BE96" s="1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A96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A88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AP70"/>
  <c r="AO70"/>
  <c r="AN70"/>
  <c r="AM70"/>
  <c r="AL70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AP69"/>
  <c r="AO69"/>
  <c r="AN69"/>
  <c r="AM69"/>
  <c r="AL69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8"/>
  <c r="B155" s="1"/>
  <c r="B67"/>
  <c r="B154" s="1"/>
  <c r="B66"/>
  <c r="B153" s="1"/>
  <c r="B65"/>
  <c r="B152" s="1"/>
  <c r="B64"/>
  <c r="B151" s="1"/>
  <c r="B63"/>
  <c r="B150" s="1"/>
  <c r="B62"/>
  <c r="B149" s="1"/>
  <c r="B61"/>
  <c r="B148" s="1"/>
  <c r="B60"/>
  <c r="B147" s="1"/>
  <c r="B59"/>
  <c r="B146" s="1"/>
  <c r="B58"/>
  <c r="B145" s="1"/>
  <c r="B57"/>
  <c r="B144" s="1"/>
  <c r="B56"/>
  <c r="B143" s="1"/>
  <c r="B55"/>
  <c r="B142" s="1"/>
  <c r="B54"/>
  <c r="B141" s="1"/>
  <c r="B53"/>
  <c r="B140" s="1"/>
  <c r="B52"/>
  <c r="B139" s="1"/>
  <c r="B51"/>
  <c r="B138" s="1"/>
  <c r="B50"/>
  <c r="B137" s="1"/>
  <c r="B49"/>
  <c r="B136" s="1"/>
  <c r="B48"/>
  <c r="B135" s="1"/>
  <c r="B47"/>
  <c r="B134" s="1"/>
  <c r="B46"/>
  <c r="B133" s="1"/>
  <c r="B45"/>
  <c r="B132" s="1"/>
  <c r="B44"/>
  <c r="B131" s="1"/>
  <c r="B43"/>
  <c r="B130" s="1"/>
  <c r="B42"/>
  <c r="B129" s="1"/>
  <c r="B41"/>
  <c r="B128" s="1"/>
  <c r="B40"/>
  <c r="B127" s="1"/>
  <c r="B39"/>
  <c r="B126" s="1"/>
  <c r="B38"/>
  <c r="B125" s="1"/>
  <c r="B37"/>
  <c r="B124" s="1"/>
  <c r="B36"/>
  <c r="B123" s="1"/>
  <c r="B35"/>
  <c r="B122" s="1"/>
  <c r="B34"/>
  <c r="B121" s="1"/>
  <c r="B33"/>
  <c r="B120" s="1"/>
  <c r="B32"/>
  <c r="B119" s="1"/>
  <c r="B31"/>
  <c r="B118" s="1"/>
  <c r="B30"/>
  <c r="B117" s="1"/>
  <c r="B29"/>
  <c r="B116" s="1"/>
  <c r="B28"/>
  <c r="B115" s="1"/>
  <c r="B27"/>
  <c r="B114" s="1"/>
  <c r="B26"/>
  <c r="B113" s="1"/>
  <c r="B25"/>
  <c r="B112" s="1"/>
  <c r="B24"/>
  <c r="B111" s="1"/>
  <c r="B23"/>
  <c r="B110" s="1"/>
  <c r="B22"/>
  <c r="B109" s="1"/>
  <c r="B21"/>
  <c r="B108" s="1"/>
  <c r="B20"/>
  <c r="B107" s="1"/>
  <c r="B19"/>
  <c r="B106" s="1"/>
  <c r="B18"/>
  <c r="B105" s="1"/>
  <c r="B17"/>
  <c r="B104" s="1"/>
  <c r="B16"/>
  <c r="B103" s="1"/>
  <c r="B15"/>
  <c r="B102" s="1"/>
  <c r="B14"/>
  <c r="B101" s="1"/>
  <c r="B13"/>
  <c r="B100" s="1"/>
  <c r="B12"/>
  <c r="B99" s="1"/>
  <c r="B11"/>
  <c r="B98" s="1"/>
  <c r="B10"/>
  <c r="B97" s="1"/>
  <c r="BD96" l="1"/>
  <c r="BI96" s="1"/>
  <c r="AP74"/>
  <c r="AO74" s="1"/>
  <c r="AN74" s="1"/>
  <c r="AM74" s="1"/>
  <c r="AL74" s="1"/>
  <c r="AK74" s="1"/>
  <c r="AJ74" s="1"/>
  <c r="AI74" s="1"/>
  <c r="AH74" s="1"/>
  <c r="AG74" s="1"/>
  <c r="AF74" s="1"/>
  <c r="AE74" s="1"/>
  <c r="AD74" s="1"/>
  <c r="AC74" s="1"/>
  <c r="AB74" s="1"/>
  <c r="AA74" s="1"/>
  <c r="Z74" s="1"/>
  <c r="Y74" s="1"/>
  <c r="X74" s="1"/>
  <c r="W74" s="1"/>
  <c r="V74" s="1"/>
  <c r="U74" s="1"/>
  <c r="T74" s="1"/>
  <c r="S74" s="1"/>
  <c r="R74" s="1"/>
  <c r="Q74" s="1"/>
  <c r="P74" s="1"/>
  <c r="O74" s="1"/>
  <c r="N74" s="1"/>
  <c r="M74" s="1"/>
  <c r="L74" s="1"/>
  <c r="K74" s="1"/>
  <c r="J74" s="1"/>
  <c r="I74" s="1"/>
  <c r="H74" s="1"/>
  <c r="G74" s="1"/>
  <c r="F74" s="1"/>
  <c r="E74" s="1"/>
  <c r="D74" s="1"/>
  <c r="C74" s="1"/>
  <c r="B9"/>
  <c r="B96" s="1"/>
  <c r="A4"/>
  <c r="A91" s="1"/>
  <c r="A3"/>
  <c r="A2"/>
  <c r="A89" s="1"/>
  <c r="A1"/>
  <c r="AP155" i="27"/>
  <c r="AO155"/>
  <c r="AN155"/>
  <c r="AM155"/>
  <c r="AL155"/>
  <c r="AK155"/>
  <c r="AJ155"/>
  <c r="AI155"/>
  <c r="AH155"/>
  <c r="AG155"/>
  <c r="AF155"/>
  <c r="AE155"/>
  <c r="AD155"/>
  <c r="AC155"/>
  <c r="BH155" s="1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BE155" s="1"/>
  <c r="H155"/>
  <c r="G155"/>
  <c r="F155"/>
  <c r="E155"/>
  <c r="D155"/>
  <c r="C155"/>
  <c r="BD155" s="1"/>
  <c r="A155"/>
  <c r="AP154"/>
  <c r="AO154"/>
  <c r="AN154"/>
  <c r="AM154"/>
  <c r="AL154"/>
  <c r="AK154"/>
  <c r="AJ154"/>
  <c r="AI154"/>
  <c r="AH154"/>
  <c r="AG154"/>
  <c r="AF154"/>
  <c r="AE154"/>
  <c r="AD154"/>
  <c r="AC154"/>
  <c r="AB154"/>
  <c r="AA154"/>
  <c r="Z154"/>
  <c r="Y154"/>
  <c r="X154"/>
  <c r="W154"/>
  <c r="V154"/>
  <c r="BG154" s="1"/>
  <c r="U154"/>
  <c r="T154"/>
  <c r="S154"/>
  <c r="R154"/>
  <c r="Q154"/>
  <c r="P154"/>
  <c r="O154"/>
  <c r="N154"/>
  <c r="BF154" s="1"/>
  <c r="M154"/>
  <c r="L154"/>
  <c r="K154"/>
  <c r="J154"/>
  <c r="I154"/>
  <c r="H154"/>
  <c r="G154"/>
  <c r="F154"/>
  <c r="E154"/>
  <c r="D154"/>
  <c r="C154"/>
  <c r="A154"/>
  <c r="AP153"/>
  <c r="AO153"/>
  <c r="AN153"/>
  <c r="AM153"/>
  <c r="AL153"/>
  <c r="AK153"/>
  <c r="AJ153"/>
  <c r="AI153"/>
  <c r="AH153"/>
  <c r="AG153"/>
  <c r="AF153"/>
  <c r="AE153"/>
  <c r="AD153"/>
  <c r="AC153"/>
  <c r="BH153" s="1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BE153" s="1"/>
  <c r="H153"/>
  <c r="G153"/>
  <c r="F153"/>
  <c r="E153"/>
  <c r="D153"/>
  <c r="C153"/>
  <c r="BD153" s="1"/>
  <c r="A153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BG152" s="1"/>
  <c r="U152"/>
  <c r="T152"/>
  <c r="S152"/>
  <c r="R152"/>
  <c r="Q152"/>
  <c r="P152"/>
  <c r="O152"/>
  <c r="N152"/>
  <c r="BF152" s="1"/>
  <c r="M152"/>
  <c r="L152"/>
  <c r="K152"/>
  <c r="J152"/>
  <c r="I152"/>
  <c r="H152"/>
  <c r="G152"/>
  <c r="F152"/>
  <c r="E152"/>
  <c r="D152"/>
  <c r="C152"/>
  <c r="A152"/>
  <c r="AP151"/>
  <c r="AO151"/>
  <c r="AN151"/>
  <c r="AM151"/>
  <c r="AL151"/>
  <c r="AK151"/>
  <c r="AJ151"/>
  <c r="AI151"/>
  <c r="AH151"/>
  <c r="AG151"/>
  <c r="AF151"/>
  <c r="AE151"/>
  <c r="AD151"/>
  <c r="AC151"/>
  <c r="BH151" s="1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J151"/>
  <c r="I151"/>
  <c r="BE151" s="1"/>
  <c r="H151"/>
  <c r="G151"/>
  <c r="F151"/>
  <c r="E151"/>
  <c r="D151"/>
  <c r="C151"/>
  <c r="BD151" s="1"/>
  <c r="A151"/>
  <c r="AP150"/>
  <c r="AO150"/>
  <c r="AN150"/>
  <c r="AM150"/>
  <c r="AL150"/>
  <c r="AK150"/>
  <c r="AJ150"/>
  <c r="AI150"/>
  <c r="AH150"/>
  <c r="AG150"/>
  <c r="AF150"/>
  <c r="AE150"/>
  <c r="AD150"/>
  <c r="AC150"/>
  <c r="AB150"/>
  <c r="AA150"/>
  <c r="Z150"/>
  <c r="Y150"/>
  <c r="X150"/>
  <c r="W150"/>
  <c r="V150"/>
  <c r="BG150" s="1"/>
  <c r="U150"/>
  <c r="T150"/>
  <c r="S150"/>
  <c r="R150"/>
  <c r="Q150"/>
  <c r="P150"/>
  <c r="O150"/>
  <c r="N150"/>
  <c r="BF150" s="1"/>
  <c r="M150"/>
  <c r="L150"/>
  <c r="K150"/>
  <c r="J150"/>
  <c r="I150"/>
  <c r="H150"/>
  <c r="G150"/>
  <c r="F150"/>
  <c r="E150"/>
  <c r="D150"/>
  <c r="C150"/>
  <c r="A150"/>
  <c r="AP149"/>
  <c r="AO149"/>
  <c r="AN149"/>
  <c r="AM149"/>
  <c r="AL149"/>
  <c r="AK149"/>
  <c r="AJ149"/>
  <c r="AI149"/>
  <c r="AH149"/>
  <c r="AG149"/>
  <c r="AF149"/>
  <c r="AE149"/>
  <c r="AD149"/>
  <c r="AC149"/>
  <c r="BH149" s="1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BE149" s="1"/>
  <c r="H149"/>
  <c r="G149"/>
  <c r="F149"/>
  <c r="E149"/>
  <c r="D149"/>
  <c r="C149"/>
  <c r="BD149" s="1"/>
  <c r="A149"/>
  <c r="AP148"/>
  <c r="AO148"/>
  <c r="AN148"/>
  <c r="AM148"/>
  <c r="AL148"/>
  <c r="AK148"/>
  <c r="AJ148"/>
  <c r="AI148"/>
  <c r="AH148"/>
  <c r="AG148"/>
  <c r="AF148"/>
  <c r="AE148"/>
  <c r="AD148"/>
  <c r="AC148"/>
  <c r="AB148"/>
  <c r="AA148"/>
  <c r="Z148"/>
  <c r="Y148"/>
  <c r="X148"/>
  <c r="W148"/>
  <c r="V148"/>
  <c r="BG148" s="1"/>
  <c r="U148"/>
  <c r="T148"/>
  <c r="S148"/>
  <c r="R148"/>
  <c r="Q148"/>
  <c r="P148"/>
  <c r="O148"/>
  <c r="N148"/>
  <c r="BF148" s="1"/>
  <c r="M148"/>
  <c r="L148"/>
  <c r="K148"/>
  <c r="J148"/>
  <c r="I148"/>
  <c r="H148"/>
  <c r="G148"/>
  <c r="F148"/>
  <c r="E148"/>
  <c r="D148"/>
  <c r="C148"/>
  <c r="A148"/>
  <c r="AP147"/>
  <c r="AO147"/>
  <c r="AN147"/>
  <c r="AM147"/>
  <c r="AL147"/>
  <c r="AK147"/>
  <c r="AJ147"/>
  <c r="AI147"/>
  <c r="AH147"/>
  <c r="AG147"/>
  <c r="AF147"/>
  <c r="AE147"/>
  <c r="AD147"/>
  <c r="AC147"/>
  <c r="BH147" s="1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J147"/>
  <c r="I147"/>
  <c r="BE147" s="1"/>
  <c r="H147"/>
  <c r="G147"/>
  <c r="F147"/>
  <c r="E147"/>
  <c r="D147"/>
  <c r="C147"/>
  <c r="BD147" s="1"/>
  <c r="A147"/>
  <c r="AP146"/>
  <c r="AO146"/>
  <c r="AN146"/>
  <c r="AM146"/>
  <c r="AL146"/>
  <c r="AK146"/>
  <c r="AJ146"/>
  <c r="AI146"/>
  <c r="AH146"/>
  <c r="AG146"/>
  <c r="AF146"/>
  <c r="AE146"/>
  <c r="AD146"/>
  <c r="AC146"/>
  <c r="AB146"/>
  <c r="AA146"/>
  <c r="Z146"/>
  <c r="Y146"/>
  <c r="X146"/>
  <c r="W146"/>
  <c r="V146"/>
  <c r="BG146" s="1"/>
  <c r="U146"/>
  <c r="T146"/>
  <c r="S146"/>
  <c r="R146"/>
  <c r="Q146"/>
  <c r="P146"/>
  <c r="O146"/>
  <c r="N146"/>
  <c r="BF146" s="1"/>
  <c r="M146"/>
  <c r="L146"/>
  <c r="K146"/>
  <c r="J146"/>
  <c r="I146"/>
  <c r="H146"/>
  <c r="G146"/>
  <c r="F146"/>
  <c r="E146"/>
  <c r="D146"/>
  <c r="C146"/>
  <c r="A146"/>
  <c r="AP145"/>
  <c r="AO145"/>
  <c r="AN145"/>
  <c r="AM145"/>
  <c r="AL145"/>
  <c r="AK145"/>
  <c r="AJ145"/>
  <c r="AI145"/>
  <c r="AH145"/>
  <c r="AG145"/>
  <c r="AF145"/>
  <c r="AE145"/>
  <c r="AD145"/>
  <c r="AC145"/>
  <c r="BH145" s="1"/>
  <c r="AB145"/>
  <c r="AA145"/>
  <c r="Z145"/>
  <c r="Y145"/>
  <c r="X145"/>
  <c r="W145"/>
  <c r="V145"/>
  <c r="U145"/>
  <c r="T145"/>
  <c r="S145"/>
  <c r="R145"/>
  <c r="Q145"/>
  <c r="P145"/>
  <c r="O145"/>
  <c r="N145"/>
  <c r="M145"/>
  <c r="L145"/>
  <c r="K145"/>
  <c r="J145"/>
  <c r="I145"/>
  <c r="BE145" s="1"/>
  <c r="H145"/>
  <c r="G145"/>
  <c r="F145"/>
  <c r="E145"/>
  <c r="D145"/>
  <c r="C145"/>
  <c r="BD145" s="1"/>
  <c r="A145"/>
  <c r="AP144"/>
  <c r="AO144"/>
  <c r="AN144"/>
  <c r="AM144"/>
  <c r="AL144"/>
  <c r="AK144"/>
  <c r="AJ144"/>
  <c r="AI144"/>
  <c r="AH144"/>
  <c r="AG144"/>
  <c r="AF144"/>
  <c r="AE144"/>
  <c r="AD144"/>
  <c r="AC144"/>
  <c r="AB144"/>
  <c r="AA144"/>
  <c r="Z144"/>
  <c r="Y144"/>
  <c r="X144"/>
  <c r="W144"/>
  <c r="V144"/>
  <c r="BG144" s="1"/>
  <c r="U144"/>
  <c r="T144"/>
  <c r="S144"/>
  <c r="R144"/>
  <c r="Q144"/>
  <c r="P144"/>
  <c r="O144"/>
  <c r="N144"/>
  <c r="BF144" s="1"/>
  <c r="M144"/>
  <c r="L144"/>
  <c r="K144"/>
  <c r="J144"/>
  <c r="I144"/>
  <c r="H144"/>
  <c r="G144"/>
  <c r="F144"/>
  <c r="E144"/>
  <c r="D144"/>
  <c r="C144"/>
  <c r="A144"/>
  <c r="AP143"/>
  <c r="AO143"/>
  <c r="AN143"/>
  <c r="AM143"/>
  <c r="AL143"/>
  <c r="AK143"/>
  <c r="AJ143"/>
  <c r="AI143"/>
  <c r="AH143"/>
  <c r="AG143"/>
  <c r="AF143"/>
  <c r="AE143"/>
  <c r="AD143"/>
  <c r="AC143"/>
  <c r="BH143" s="1"/>
  <c r="AB143"/>
  <c r="AA143"/>
  <c r="Z143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BE143" s="1"/>
  <c r="H143"/>
  <c r="G143"/>
  <c r="F143"/>
  <c r="E143"/>
  <c r="D143"/>
  <c r="C143"/>
  <c r="BD143" s="1"/>
  <c r="A143"/>
  <c r="AP142"/>
  <c r="AO142"/>
  <c r="AN142"/>
  <c r="AM142"/>
  <c r="AL142"/>
  <c r="AK142"/>
  <c r="AJ142"/>
  <c r="AI142"/>
  <c r="AH142"/>
  <c r="AG142"/>
  <c r="AF142"/>
  <c r="AE142"/>
  <c r="AD142"/>
  <c r="AC142"/>
  <c r="AB142"/>
  <c r="AA142"/>
  <c r="Z142"/>
  <c r="Y142"/>
  <c r="X142"/>
  <c r="W142"/>
  <c r="V142"/>
  <c r="BG142" s="1"/>
  <c r="U142"/>
  <c r="T142"/>
  <c r="S142"/>
  <c r="R142"/>
  <c r="Q142"/>
  <c r="P142"/>
  <c r="O142"/>
  <c r="N142"/>
  <c r="BF142" s="1"/>
  <c r="M142"/>
  <c r="L142"/>
  <c r="K142"/>
  <c r="J142"/>
  <c r="I142"/>
  <c r="H142"/>
  <c r="G142"/>
  <c r="F142"/>
  <c r="E142"/>
  <c r="D142"/>
  <c r="C142"/>
  <c r="A142"/>
  <c r="AP141"/>
  <c r="AO141"/>
  <c r="AN141"/>
  <c r="AM141"/>
  <c r="AL141"/>
  <c r="AK141"/>
  <c r="AJ141"/>
  <c r="AI141"/>
  <c r="AH141"/>
  <c r="AG141"/>
  <c r="AF141"/>
  <c r="AE141"/>
  <c r="AD141"/>
  <c r="AC141"/>
  <c r="BH141" s="1"/>
  <c r="AB141"/>
  <c r="AA141"/>
  <c r="Z141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BE141" s="1"/>
  <c r="H141"/>
  <c r="G141"/>
  <c r="F141"/>
  <c r="E141"/>
  <c r="D141"/>
  <c r="C141"/>
  <c r="BD141" s="1"/>
  <c r="A141"/>
  <c r="AP140"/>
  <c r="AO140"/>
  <c r="AN140"/>
  <c r="AM140"/>
  <c r="AL140"/>
  <c r="AK140"/>
  <c r="AJ140"/>
  <c r="AI140"/>
  <c r="AH140"/>
  <c r="AG140"/>
  <c r="AF140"/>
  <c r="AE140"/>
  <c r="AD140"/>
  <c r="AC140"/>
  <c r="AB140"/>
  <c r="AA140"/>
  <c r="Z140"/>
  <c r="Y140"/>
  <c r="X140"/>
  <c r="W140"/>
  <c r="V140"/>
  <c r="BG140" s="1"/>
  <c r="U140"/>
  <c r="T140"/>
  <c r="S140"/>
  <c r="R140"/>
  <c r="Q140"/>
  <c r="P140"/>
  <c r="O140"/>
  <c r="N140"/>
  <c r="BF140" s="1"/>
  <c r="M140"/>
  <c r="L140"/>
  <c r="K140"/>
  <c r="J140"/>
  <c r="I140"/>
  <c r="H140"/>
  <c r="G140"/>
  <c r="F140"/>
  <c r="E140"/>
  <c r="D140"/>
  <c r="C140"/>
  <c r="A140"/>
  <c r="AP139"/>
  <c r="AO139"/>
  <c r="AN139"/>
  <c r="AM139"/>
  <c r="AL139"/>
  <c r="AK139"/>
  <c r="AJ139"/>
  <c r="AI139"/>
  <c r="AH139"/>
  <c r="AG139"/>
  <c r="AF139"/>
  <c r="AE139"/>
  <c r="AD139"/>
  <c r="AC139"/>
  <c r="BH139" s="1"/>
  <c r="AB139"/>
  <c r="AA139"/>
  <c r="Z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BE139" s="1"/>
  <c r="H139"/>
  <c r="G139"/>
  <c r="F139"/>
  <c r="E139"/>
  <c r="D139"/>
  <c r="C139"/>
  <c r="BD139" s="1"/>
  <c r="A139"/>
  <c r="AP138"/>
  <c r="AO138"/>
  <c r="AN138"/>
  <c r="AM138"/>
  <c r="AL138"/>
  <c r="AK138"/>
  <c r="AJ138"/>
  <c r="AI138"/>
  <c r="AH138"/>
  <c r="AG138"/>
  <c r="AF138"/>
  <c r="AE138"/>
  <c r="AD138"/>
  <c r="AC138"/>
  <c r="AB138"/>
  <c r="AA138"/>
  <c r="Z138"/>
  <c r="Y138"/>
  <c r="X138"/>
  <c r="W138"/>
  <c r="V138"/>
  <c r="BG138" s="1"/>
  <c r="U138"/>
  <c r="T138"/>
  <c r="S138"/>
  <c r="R138"/>
  <c r="Q138"/>
  <c r="P138"/>
  <c r="O138"/>
  <c r="N138"/>
  <c r="BF138" s="1"/>
  <c r="M138"/>
  <c r="L138"/>
  <c r="K138"/>
  <c r="J138"/>
  <c r="I138"/>
  <c r="H138"/>
  <c r="G138"/>
  <c r="F138"/>
  <c r="E138"/>
  <c r="D138"/>
  <c r="C138"/>
  <c r="A138"/>
  <c r="AP137"/>
  <c r="AO137"/>
  <c r="AN137"/>
  <c r="AM137"/>
  <c r="AL137"/>
  <c r="AK137"/>
  <c r="AJ137"/>
  <c r="AI137"/>
  <c r="AH137"/>
  <c r="AG137"/>
  <c r="AF137"/>
  <c r="AE137"/>
  <c r="AD137"/>
  <c r="AC137"/>
  <c r="BH137" s="1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BE137" s="1"/>
  <c r="H137"/>
  <c r="G137"/>
  <c r="F137"/>
  <c r="E137"/>
  <c r="D137"/>
  <c r="C137"/>
  <c r="BD137" s="1"/>
  <c r="A137"/>
  <c r="AP136"/>
  <c r="AO136"/>
  <c r="AN136"/>
  <c r="AM136"/>
  <c r="AL136"/>
  <c r="AK136"/>
  <c r="AJ136"/>
  <c r="AI136"/>
  <c r="AH136"/>
  <c r="AG136"/>
  <c r="AF136"/>
  <c r="AE136"/>
  <c r="AD136"/>
  <c r="AC136"/>
  <c r="AB136"/>
  <c r="AA136"/>
  <c r="Z136"/>
  <c r="Y136"/>
  <c r="X136"/>
  <c r="W136"/>
  <c r="V136"/>
  <c r="BG136" s="1"/>
  <c r="U136"/>
  <c r="T136"/>
  <c r="S136"/>
  <c r="R136"/>
  <c r="Q136"/>
  <c r="P136"/>
  <c r="O136"/>
  <c r="N136"/>
  <c r="BF136" s="1"/>
  <c r="M136"/>
  <c r="L136"/>
  <c r="K136"/>
  <c r="J136"/>
  <c r="I136"/>
  <c r="H136"/>
  <c r="G136"/>
  <c r="F136"/>
  <c r="E136"/>
  <c r="D136"/>
  <c r="C136"/>
  <c r="A136"/>
  <c r="AP135"/>
  <c r="AO135"/>
  <c r="AN135"/>
  <c r="AM135"/>
  <c r="AL135"/>
  <c r="AK135"/>
  <c r="AJ135"/>
  <c r="AI135"/>
  <c r="AH135"/>
  <c r="AG135"/>
  <c r="AF135"/>
  <c r="AE135"/>
  <c r="AD135"/>
  <c r="AC135"/>
  <c r="BH135" s="1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BE135" s="1"/>
  <c r="H135"/>
  <c r="G135"/>
  <c r="F135"/>
  <c r="E135"/>
  <c r="D135"/>
  <c r="C135"/>
  <c r="BD135" s="1"/>
  <c r="A135"/>
  <c r="AP134"/>
  <c r="AO134"/>
  <c r="AN134"/>
  <c r="AM134"/>
  <c r="AL134"/>
  <c r="AK134"/>
  <c r="AJ134"/>
  <c r="AI134"/>
  <c r="AH134"/>
  <c r="AG134"/>
  <c r="AF134"/>
  <c r="AE134"/>
  <c r="AD134"/>
  <c r="AC134"/>
  <c r="AB134"/>
  <c r="AA134"/>
  <c r="Z134"/>
  <c r="Y134"/>
  <c r="X134"/>
  <c r="W134"/>
  <c r="V134"/>
  <c r="BG134" s="1"/>
  <c r="U134"/>
  <c r="T134"/>
  <c r="S134"/>
  <c r="R134"/>
  <c r="Q134"/>
  <c r="P134"/>
  <c r="O134"/>
  <c r="N134"/>
  <c r="BF134" s="1"/>
  <c r="M134"/>
  <c r="L134"/>
  <c r="K134"/>
  <c r="J134"/>
  <c r="I134"/>
  <c r="H134"/>
  <c r="G134"/>
  <c r="F134"/>
  <c r="E134"/>
  <c r="D134"/>
  <c r="C134"/>
  <c r="A134"/>
  <c r="AP133"/>
  <c r="AO133"/>
  <c r="AN133"/>
  <c r="AM133"/>
  <c r="AL133"/>
  <c r="AK133"/>
  <c r="AJ133"/>
  <c r="AI133"/>
  <c r="AH133"/>
  <c r="AG133"/>
  <c r="AF133"/>
  <c r="AE133"/>
  <c r="AD133"/>
  <c r="AC133"/>
  <c r="BH133" s="1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BE133" s="1"/>
  <c r="H133"/>
  <c r="G133"/>
  <c r="F133"/>
  <c r="E133"/>
  <c r="D133"/>
  <c r="C133"/>
  <c r="BD133" s="1"/>
  <c r="A133"/>
  <c r="AP132"/>
  <c r="AO132"/>
  <c r="AN132"/>
  <c r="AM132"/>
  <c r="AL132"/>
  <c r="AK132"/>
  <c r="AJ132"/>
  <c r="AI132"/>
  <c r="AH132"/>
  <c r="AG132"/>
  <c r="AF132"/>
  <c r="AE132"/>
  <c r="AD132"/>
  <c r="AC132"/>
  <c r="AB132"/>
  <c r="AA132"/>
  <c r="Z132"/>
  <c r="Y132"/>
  <c r="X132"/>
  <c r="W132"/>
  <c r="V132"/>
  <c r="BG132" s="1"/>
  <c r="U132"/>
  <c r="T132"/>
  <c r="S132"/>
  <c r="R132"/>
  <c r="Q132"/>
  <c r="P132"/>
  <c r="O132"/>
  <c r="N132"/>
  <c r="BF132" s="1"/>
  <c r="M132"/>
  <c r="L132"/>
  <c r="K132"/>
  <c r="J132"/>
  <c r="I132"/>
  <c r="H132"/>
  <c r="G132"/>
  <c r="F132"/>
  <c r="E132"/>
  <c r="D132"/>
  <c r="C132"/>
  <c r="A132"/>
  <c r="AP131"/>
  <c r="AO131"/>
  <c r="AN131"/>
  <c r="AM131"/>
  <c r="AL131"/>
  <c r="AK131"/>
  <c r="AJ131"/>
  <c r="AI131"/>
  <c r="AH131"/>
  <c r="AG131"/>
  <c r="AF131"/>
  <c r="AE131"/>
  <c r="AD131"/>
  <c r="AC131"/>
  <c r="BH131" s="1"/>
  <c r="AB131"/>
  <c r="AA131"/>
  <c r="Z131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BE131" s="1"/>
  <c r="H131"/>
  <c r="G131"/>
  <c r="F131"/>
  <c r="E131"/>
  <c r="D131"/>
  <c r="C131"/>
  <c r="BD131" s="1"/>
  <c r="A131"/>
  <c r="AP130"/>
  <c r="AO130"/>
  <c r="AN130"/>
  <c r="AM130"/>
  <c r="AL130"/>
  <c r="AK130"/>
  <c r="AJ130"/>
  <c r="AI130"/>
  <c r="AH130"/>
  <c r="AG130"/>
  <c r="AF130"/>
  <c r="AE130"/>
  <c r="AD130"/>
  <c r="AC130"/>
  <c r="AB130"/>
  <c r="AA130"/>
  <c r="Z130"/>
  <c r="Y130"/>
  <c r="X130"/>
  <c r="W130"/>
  <c r="V130"/>
  <c r="BG130" s="1"/>
  <c r="U130"/>
  <c r="T130"/>
  <c r="S130"/>
  <c r="R130"/>
  <c r="Q130"/>
  <c r="P130"/>
  <c r="O130"/>
  <c r="N130"/>
  <c r="BF130" s="1"/>
  <c r="M130"/>
  <c r="L130"/>
  <c r="K130"/>
  <c r="J130"/>
  <c r="I130"/>
  <c r="H130"/>
  <c r="G130"/>
  <c r="F130"/>
  <c r="E130"/>
  <c r="D130"/>
  <c r="C130"/>
  <c r="A130"/>
  <c r="AP129"/>
  <c r="AO129"/>
  <c r="AN129"/>
  <c r="AM129"/>
  <c r="AL129"/>
  <c r="AK129"/>
  <c r="AJ129"/>
  <c r="AI129"/>
  <c r="AH129"/>
  <c r="AG129"/>
  <c r="AF129"/>
  <c r="AE129"/>
  <c r="AD129"/>
  <c r="AC129"/>
  <c r="BH129" s="1"/>
  <c r="AB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BE129" s="1"/>
  <c r="H129"/>
  <c r="G129"/>
  <c r="F129"/>
  <c r="E129"/>
  <c r="D129"/>
  <c r="C129"/>
  <c r="BD129" s="1"/>
  <c r="A129"/>
  <c r="AP128"/>
  <c r="AO128"/>
  <c r="AN128"/>
  <c r="AM128"/>
  <c r="AL128"/>
  <c r="AK128"/>
  <c r="AJ128"/>
  <c r="AI128"/>
  <c r="AH128"/>
  <c r="AG128"/>
  <c r="AF128"/>
  <c r="AE128"/>
  <c r="AD128"/>
  <c r="AC128"/>
  <c r="AB128"/>
  <c r="AA128"/>
  <c r="Z128"/>
  <c r="Y128"/>
  <c r="X128"/>
  <c r="W128"/>
  <c r="V128"/>
  <c r="BG128" s="1"/>
  <c r="U128"/>
  <c r="T128"/>
  <c r="S128"/>
  <c r="R128"/>
  <c r="Q128"/>
  <c r="P128"/>
  <c r="O128"/>
  <c r="N128"/>
  <c r="BF128" s="1"/>
  <c r="M128"/>
  <c r="L128"/>
  <c r="K128"/>
  <c r="J128"/>
  <c r="I128"/>
  <c r="H128"/>
  <c r="G128"/>
  <c r="F128"/>
  <c r="E128"/>
  <c r="D128"/>
  <c r="C128"/>
  <c r="A128"/>
  <c r="AP127"/>
  <c r="AO127"/>
  <c r="AN127"/>
  <c r="AM127"/>
  <c r="AL127"/>
  <c r="AK127"/>
  <c r="AJ127"/>
  <c r="AI127"/>
  <c r="AH127"/>
  <c r="AG127"/>
  <c r="AF127"/>
  <c r="AE127"/>
  <c r="AD127"/>
  <c r="AC127"/>
  <c r="BH127" s="1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BE127" s="1"/>
  <c r="H127"/>
  <c r="G127"/>
  <c r="F127"/>
  <c r="E127"/>
  <c r="D127"/>
  <c r="C127"/>
  <c r="BD127" s="1"/>
  <c r="A127"/>
  <c r="AP126"/>
  <c r="AO126"/>
  <c r="AN126"/>
  <c r="AM126"/>
  <c r="AL126"/>
  <c r="AK126"/>
  <c r="AJ126"/>
  <c r="AI126"/>
  <c r="AH126"/>
  <c r="AG126"/>
  <c r="AF126"/>
  <c r="AE126"/>
  <c r="AD126"/>
  <c r="AC126"/>
  <c r="AB126"/>
  <c r="AA126"/>
  <c r="Z126"/>
  <c r="Y126"/>
  <c r="X126"/>
  <c r="W126"/>
  <c r="V126"/>
  <c r="BG126" s="1"/>
  <c r="U126"/>
  <c r="T126"/>
  <c r="S126"/>
  <c r="R126"/>
  <c r="Q126"/>
  <c r="P126"/>
  <c r="O126"/>
  <c r="N126"/>
  <c r="BF126" s="1"/>
  <c r="M126"/>
  <c r="L126"/>
  <c r="K126"/>
  <c r="J126"/>
  <c r="I126"/>
  <c r="H126"/>
  <c r="G126"/>
  <c r="F126"/>
  <c r="E126"/>
  <c r="D126"/>
  <c r="C126"/>
  <c r="A126"/>
  <c r="AP125"/>
  <c r="AO125"/>
  <c r="AN125"/>
  <c r="AM125"/>
  <c r="AL125"/>
  <c r="AK125"/>
  <c r="AJ125"/>
  <c r="AI125"/>
  <c r="AH125"/>
  <c r="AG125"/>
  <c r="AF125"/>
  <c r="AE125"/>
  <c r="AD125"/>
  <c r="AC125"/>
  <c r="BH125" s="1"/>
  <c r="AB125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BE125" s="1"/>
  <c r="H125"/>
  <c r="G125"/>
  <c r="F125"/>
  <c r="E125"/>
  <c r="D125"/>
  <c r="C125"/>
  <c r="BD125" s="1"/>
  <c r="A125"/>
  <c r="AP124"/>
  <c r="AO124"/>
  <c r="AN124"/>
  <c r="AM124"/>
  <c r="AL124"/>
  <c r="AK124"/>
  <c r="AJ124"/>
  <c r="AI124"/>
  <c r="AH124"/>
  <c r="AG124"/>
  <c r="AF124"/>
  <c r="AE124"/>
  <c r="AD124"/>
  <c r="AC124"/>
  <c r="AB124"/>
  <c r="AA124"/>
  <c r="Z124"/>
  <c r="Y124"/>
  <c r="X124"/>
  <c r="W124"/>
  <c r="V124"/>
  <c r="BG124" s="1"/>
  <c r="U124"/>
  <c r="T124"/>
  <c r="S124"/>
  <c r="R124"/>
  <c r="Q124"/>
  <c r="P124"/>
  <c r="O124"/>
  <c r="N124"/>
  <c r="BF124" s="1"/>
  <c r="M124"/>
  <c r="L124"/>
  <c r="K124"/>
  <c r="J124"/>
  <c r="I124"/>
  <c r="H124"/>
  <c r="G124"/>
  <c r="F124"/>
  <c r="E124"/>
  <c r="D124"/>
  <c r="C124"/>
  <c r="A124"/>
  <c r="AP123"/>
  <c r="AO123"/>
  <c r="AN123"/>
  <c r="AM123"/>
  <c r="AL123"/>
  <c r="AK123"/>
  <c r="AJ123"/>
  <c r="AI123"/>
  <c r="AH123"/>
  <c r="AG123"/>
  <c r="AF123"/>
  <c r="AE123"/>
  <c r="AD123"/>
  <c r="AC123"/>
  <c r="BH123" s="1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BE123" s="1"/>
  <c r="H123"/>
  <c r="G123"/>
  <c r="F123"/>
  <c r="E123"/>
  <c r="D123"/>
  <c r="C123"/>
  <c r="BD123" s="1"/>
  <c r="A123"/>
  <c r="AP122"/>
  <c r="AO122"/>
  <c r="AN122"/>
  <c r="AM122"/>
  <c r="AL122"/>
  <c r="AK122"/>
  <c r="AJ122"/>
  <c r="AI122"/>
  <c r="AH122"/>
  <c r="AG122"/>
  <c r="AF122"/>
  <c r="AE122"/>
  <c r="AD122"/>
  <c r="AC122"/>
  <c r="AB122"/>
  <c r="AA122"/>
  <c r="Z122"/>
  <c r="Y122"/>
  <c r="X122"/>
  <c r="W122"/>
  <c r="V122"/>
  <c r="BG122" s="1"/>
  <c r="U122"/>
  <c r="T122"/>
  <c r="S122"/>
  <c r="R122"/>
  <c r="Q122"/>
  <c r="P122"/>
  <c r="O122"/>
  <c r="N122"/>
  <c r="BF122" s="1"/>
  <c r="M122"/>
  <c r="L122"/>
  <c r="K122"/>
  <c r="J122"/>
  <c r="I122"/>
  <c r="H122"/>
  <c r="G122"/>
  <c r="F122"/>
  <c r="E122"/>
  <c r="D122"/>
  <c r="C122"/>
  <c r="A122"/>
  <c r="AP121"/>
  <c r="AO121"/>
  <c r="AN121"/>
  <c r="AM121"/>
  <c r="AL121"/>
  <c r="AK121"/>
  <c r="AJ121"/>
  <c r="AI121"/>
  <c r="AH121"/>
  <c r="AG121"/>
  <c r="AF121"/>
  <c r="AE121"/>
  <c r="AD121"/>
  <c r="AC121"/>
  <c r="BH121" s="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BE121" s="1"/>
  <c r="H121"/>
  <c r="G121"/>
  <c r="F121"/>
  <c r="E121"/>
  <c r="D121"/>
  <c r="C121"/>
  <c r="BD121" s="1"/>
  <c r="A121"/>
  <c r="AP120"/>
  <c r="AO120"/>
  <c r="AN120"/>
  <c r="AM120"/>
  <c r="AL120"/>
  <c r="AK120"/>
  <c r="AJ120"/>
  <c r="AI120"/>
  <c r="AH120"/>
  <c r="AG120"/>
  <c r="AF120"/>
  <c r="AE120"/>
  <c r="AD120"/>
  <c r="AC120"/>
  <c r="AB120"/>
  <c r="AA120"/>
  <c r="Z120"/>
  <c r="Y120"/>
  <c r="X120"/>
  <c r="W120"/>
  <c r="V120"/>
  <c r="BG120" s="1"/>
  <c r="U120"/>
  <c r="T120"/>
  <c r="S120"/>
  <c r="R120"/>
  <c r="Q120"/>
  <c r="P120"/>
  <c r="O120"/>
  <c r="N120"/>
  <c r="BF120" s="1"/>
  <c r="M120"/>
  <c r="L120"/>
  <c r="K120"/>
  <c r="J120"/>
  <c r="I120"/>
  <c r="H120"/>
  <c r="G120"/>
  <c r="F120"/>
  <c r="E120"/>
  <c r="D120"/>
  <c r="C120"/>
  <c r="A120"/>
  <c r="AP119"/>
  <c r="AO119"/>
  <c r="AN119"/>
  <c r="AM119"/>
  <c r="AL119"/>
  <c r="AK119"/>
  <c r="AJ119"/>
  <c r="AI119"/>
  <c r="AH119"/>
  <c r="AG119"/>
  <c r="AF119"/>
  <c r="AE119"/>
  <c r="AD119"/>
  <c r="AC119"/>
  <c r="BH119" s="1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BE119" s="1"/>
  <c r="H119"/>
  <c r="G119"/>
  <c r="F119"/>
  <c r="E119"/>
  <c r="D119"/>
  <c r="C119"/>
  <c r="BD119" s="1"/>
  <c r="A119"/>
  <c r="AP118"/>
  <c r="AO118"/>
  <c r="AN118"/>
  <c r="AM118"/>
  <c r="AL118"/>
  <c r="AK118"/>
  <c r="AJ118"/>
  <c r="AI118"/>
  <c r="AH118"/>
  <c r="AG118"/>
  <c r="AF118"/>
  <c r="AE118"/>
  <c r="AD118"/>
  <c r="AC118"/>
  <c r="AB118"/>
  <c r="AA118"/>
  <c r="Z118"/>
  <c r="Y118"/>
  <c r="X118"/>
  <c r="W118"/>
  <c r="V118"/>
  <c r="BG118" s="1"/>
  <c r="U118"/>
  <c r="T118"/>
  <c r="S118"/>
  <c r="R118"/>
  <c r="Q118"/>
  <c r="P118"/>
  <c r="O118"/>
  <c r="N118"/>
  <c r="BF118" s="1"/>
  <c r="M118"/>
  <c r="L118"/>
  <c r="K118"/>
  <c r="J118"/>
  <c r="I118"/>
  <c r="H118"/>
  <c r="G118"/>
  <c r="F118"/>
  <c r="E118"/>
  <c r="D118"/>
  <c r="C118"/>
  <c r="A118"/>
  <c r="AP117"/>
  <c r="AO117"/>
  <c r="AN117"/>
  <c r="AM117"/>
  <c r="AL117"/>
  <c r="AK117"/>
  <c r="AJ117"/>
  <c r="AI117"/>
  <c r="AH117"/>
  <c r="AG117"/>
  <c r="AF117"/>
  <c r="AE117"/>
  <c r="AD117"/>
  <c r="AC117"/>
  <c r="BH117" s="1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BE117" s="1"/>
  <c r="H117"/>
  <c r="G117"/>
  <c r="F117"/>
  <c r="E117"/>
  <c r="D117"/>
  <c r="C117"/>
  <c r="BD117" s="1"/>
  <c r="A117"/>
  <c r="AP116"/>
  <c r="AO116"/>
  <c r="AN116"/>
  <c r="AM116"/>
  <c r="AL116"/>
  <c r="AK116"/>
  <c r="AJ116"/>
  <c r="AI116"/>
  <c r="AH116"/>
  <c r="AG116"/>
  <c r="AF116"/>
  <c r="AE116"/>
  <c r="AD116"/>
  <c r="AC116"/>
  <c r="AB116"/>
  <c r="AA116"/>
  <c r="Z116"/>
  <c r="Y116"/>
  <c r="X116"/>
  <c r="W116"/>
  <c r="V116"/>
  <c r="BG116" s="1"/>
  <c r="U116"/>
  <c r="T116"/>
  <c r="S116"/>
  <c r="R116"/>
  <c r="Q116"/>
  <c r="P116"/>
  <c r="O116"/>
  <c r="N116"/>
  <c r="BF116" s="1"/>
  <c r="M116"/>
  <c r="L116"/>
  <c r="K116"/>
  <c r="J116"/>
  <c r="I116"/>
  <c r="H116"/>
  <c r="G116"/>
  <c r="F116"/>
  <c r="E116"/>
  <c r="D116"/>
  <c r="C116"/>
  <c r="A116"/>
  <c r="AP115"/>
  <c r="AO115"/>
  <c r="AN115"/>
  <c r="AM115"/>
  <c r="AL115"/>
  <c r="AK115"/>
  <c r="AJ115"/>
  <c r="AI115"/>
  <c r="AH115"/>
  <c r="AG115"/>
  <c r="AF115"/>
  <c r="AE115"/>
  <c r="AD115"/>
  <c r="AC115"/>
  <c r="BH115" s="1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BE115" s="1"/>
  <c r="H115"/>
  <c r="G115"/>
  <c r="F115"/>
  <c r="E115"/>
  <c r="D115"/>
  <c r="C115"/>
  <c r="BD115" s="1"/>
  <c r="A115"/>
  <c r="AP114"/>
  <c r="AO114"/>
  <c r="AN114"/>
  <c r="AM114"/>
  <c r="AL114"/>
  <c r="AK114"/>
  <c r="AJ114"/>
  <c r="AI114"/>
  <c r="AH114"/>
  <c r="AG114"/>
  <c r="AF114"/>
  <c r="AE114"/>
  <c r="AD114"/>
  <c r="AC114"/>
  <c r="AB114"/>
  <c r="AA114"/>
  <c r="Z114"/>
  <c r="Y114"/>
  <c r="X114"/>
  <c r="W114"/>
  <c r="V114"/>
  <c r="BG114" s="1"/>
  <c r="U114"/>
  <c r="T114"/>
  <c r="S114"/>
  <c r="R114"/>
  <c r="Q114"/>
  <c r="P114"/>
  <c r="O114"/>
  <c r="N114"/>
  <c r="BF114" s="1"/>
  <c r="M114"/>
  <c r="L114"/>
  <c r="K114"/>
  <c r="J114"/>
  <c r="I114"/>
  <c r="H114"/>
  <c r="G114"/>
  <c r="F114"/>
  <c r="E114"/>
  <c r="D114"/>
  <c r="C114"/>
  <c r="A114"/>
  <c r="AP113"/>
  <c r="AO113"/>
  <c r="AN113"/>
  <c r="AM113"/>
  <c r="AL113"/>
  <c r="AK113"/>
  <c r="AJ113"/>
  <c r="AI113"/>
  <c r="AH113"/>
  <c r="AG113"/>
  <c r="AF113"/>
  <c r="AE113"/>
  <c r="AD113"/>
  <c r="AC113"/>
  <c r="BH113" s="1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BE113" s="1"/>
  <c r="H113"/>
  <c r="G113"/>
  <c r="F113"/>
  <c r="E113"/>
  <c r="D113"/>
  <c r="C113"/>
  <c r="BD113" s="1"/>
  <c r="A113"/>
  <c r="AP112"/>
  <c r="AO112"/>
  <c r="AN112"/>
  <c r="AM112"/>
  <c r="AL112"/>
  <c r="AK112"/>
  <c r="AJ112"/>
  <c r="AI112"/>
  <c r="AH112"/>
  <c r="AG112"/>
  <c r="AF112"/>
  <c r="AE112"/>
  <c r="AD112"/>
  <c r="AC112"/>
  <c r="AB112"/>
  <c r="AA112"/>
  <c r="Z112"/>
  <c r="Y112"/>
  <c r="X112"/>
  <c r="W112"/>
  <c r="V112"/>
  <c r="BG112" s="1"/>
  <c r="U112"/>
  <c r="T112"/>
  <c r="S112"/>
  <c r="R112"/>
  <c r="Q112"/>
  <c r="P112"/>
  <c r="O112"/>
  <c r="N112"/>
  <c r="BF112" s="1"/>
  <c r="M112"/>
  <c r="L112"/>
  <c r="K112"/>
  <c r="J112"/>
  <c r="I112"/>
  <c r="H112"/>
  <c r="G112"/>
  <c r="F112"/>
  <c r="E112"/>
  <c r="D112"/>
  <c r="C112"/>
  <c r="A112"/>
  <c r="AP111"/>
  <c r="AO111"/>
  <c r="AN111"/>
  <c r="AM111"/>
  <c r="AL111"/>
  <c r="AK111"/>
  <c r="AJ111"/>
  <c r="AI111"/>
  <c r="AH111"/>
  <c r="AG111"/>
  <c r="AF111"/>
  <c r="AE111"/>
  <c r="AD111"/>
  <c r="AC111"/>
  <c r="BH111" s="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BE111" s="1"/>
  <c r="H111"/>
  <c r="G111"/>
  <c r="F111"/>
  <c r="E111"/>
  <c r="D111"/>
  <c r="C111"/>
  <c r="BD111" s="1"/>
  <c r="A111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BG110" s="1"/>
  <c r="U110"/>
  <c r="T110"/>
  <c r="S110"/>
  <c r="R110"/>
  <c r="Q110"/>
  <c r="P110"/>
  <c r="O110"/>
  <c r="N110"/>
  <c r="BF110" s="1"/>
  <c r="M110"/>
  <c r="L110"/>
  <c r="K110"/>
  <c r="J110"/>
  <c r="I110"/>
  <c r="H110"/>
  <c r="G110"/>
  <c r="F110"/>
  <c r="E110"/>
  <c r="D110"/>
  <c r="C110"/>
  <c r="A110"/>
  <c r="AP109"/>
  <c r="AO109"/>
  <c r="AN109"/>
  <c r="AM109"/>
  <c r="AL109"/>
  <c r="AK109"/>
  <c r="AJ109"/>
  <c r="AI109"/>
  <c r="AH109"/>
  <c r="AG109"/>
  <c r="AF109"/>
  <c r="AE109"/>
  <c r="AD109"/>
  <c r="AC109"/>
  <c r="BH109" s="1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BE109" s="1"/>
  <c r="H109"/>
  <c r="G109"/>
  <c r="F109"/>
  <c r="E109"/>
  <c r="D109"/>
  <c r="C109"/>
  <c r="BD109" s="1"/>
  <c r="A109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BG108" s="1"/>
  <c r="U108"/>
  <c r="T108"/>
  <c r="S108"/>
  <c r="R108"/>
  <c r="Q108"/>
  <c r="P108"/>
  <c r="O108"/>
  <c r="N108"/>
  <c r="BF108" s="1"/>
  <c r="M108"/>
  <c r="L108"/>
  <c r="K108"/>
  <c r="J108"/>
  <c r="I108"/>
  <c r="H108"/>
  <c r="G108"/>
  <c r="F108"/>
  <c r="E108"/>
  <c r="D108"/>
  <c r="C108"/>
  <c r="A108"/>
  <c r="AP107"/>
  <c r="AO107"/>
  <c r="AN107"/>
  <c r="AM107"/>
  <c r="AL107"/>
  <c r="AK107"/>
  <c r="AJ107"/>
  <c r="AI107"/>
  <c r="AH107"/>
  <c r="AG107"/>
  <c r="AF107"/>
  <c r="AE107"/>
  <c r="AD107"/>
  <c r="AC107"/>
  <c r="BH107" s="1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BE107" s="1"/>
  <c r="H107"/>
  <c r="G107"/>
  <c r="F107"/>
  <c r="E107"/>
  <c r="D107"/>
  <c r="C107"/>
  <c r="BD107" s="1"/>
  <c r="A107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BG106" s="1"/>
  <c r="U106"/>
  <c r="T106"/>
  <c r="S106"/>
  <c r="R106"/>
  <c r="Q106"/>
  <c r="P106"/>
  <c r="O106"/>
  <c r="N106"/>
  <c r="BF106" s="1"/>
  <c r="M106"/>
  <c r="L106"/>
  <c r="K106"/>
  <c r="J106"/>
  <c r="I106"/>
  <c r="H106"/>
  <c r="G106"/>
  <c r="F106"/>
  <c r="E106"/>
  <c r="D106"/>
  <c r="C106"/>
  <c r="A106"/>
  <c r="AP105"/>
  <c r="AO105"/>
  <c r="AN105"/>
  <c r="AM105"/>
  <c r="AL105"/>
  <c r="AK105"/>
  <c r="AJ105"/>
  <c r="AI105"/>
  <c r="AH105"/>
  <c r="AG105"/>
  <c r="AF105"/>
  <c r="AE105"/>
  <c r="AD105"/>
  <c r="AC105"/>
  <c r="BH105" s="1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BE105" s="1"/>
  <c r="H105"/>
  <c r="G105"/>
  <c r="F105"/>
  <c r="E105"/>
  <c r="D105"/>
  <c r="C105"/>
  <c r="BD105" s="1"/>
  <c r="A105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BG104" s="1"/>
  <c r="U104"/>
  <c r="T104"/>
  <c r="S104"/>
  <c r="R104"/>
  <c r="Q104"/>
  <c r="P104"/>
  <c r="O104"/>
  <c r="N104"/>
  <c r="BF104" s="1"/>
  <c r="M104"/>
  <c r="L104"/>
  <c r="K104"/>
  <c r="J104"/>
  <c r="I104"/>
  <c r="H104"/>
  <c r="G104"/>
  <c r="F104"/>
  <c r="E104"/>
  <c r="D104"/>
  <c r="C104"/>
  <c r="A104"/>
  <c r="AP103"/>
  <c r="AO103"/>
  <c r="AN103"/>
  <c r="AM103"/>
  <c r="AL103"/>
  <c r="AK103"/>
  <c r="AJ103"/>
  <c r="AI103"/>
  <c r="AH103"/>
  <c r="AG103"/>
  <c r="AF103"/>
  <c r="AE103"/>
  <c r="AD103"/>
  <c r="AC103"/>
  <c r="BH103" s="1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BE103" s="1"/>
  <c r="H103"/>
  <c r="G103"/>
  <c r="F103"/>
  <c r="E103"/>
  <c r="D103"/>
  <c r="C103"/>
  <c r="BD103" s="1"/>
  <c r="A103"/>
  <c r="AP102"/>
  <c r="AO102"/>
  <c r="AN102"/>
  <c r="AM102"/>
  <c r="AL102"/>
  <c r="AK102"/>
  <c r="AJ102"/>
  <c r="AI102"/>
  <c r="AH102"/>
  <c r="AG102"/>
  <c r="AF102"/>
  <c r="AE102"/>
  <c r="AD102"/>
  <c r="AC102"/>
  <c r="AB102"/>
  <c r="AA102"/>
  <c r="Z102"/>
  <c r="Y102"/>
  <c r="X102"/>
  <c r="W102"/>
  <c r="V102"/>
  <c r="BG102" s="1"/>
  <c r="U102"/>
  <c r="T102"/>
  <c r="S102"/>
  <c r="R102"/>
  <c r="Q102"/>
  <c r="P102"/>
  <c r="O102"/>
  <c r="N102"/>
  <c r="BF102" s="1"/>
  <c r="M102"/>
  <c r="L102"/>
  <c r="K102"/>
  <c r="J102"/>
  <c r="I102"/>
  <c r="H102"/>
  <c r="G102"/>
  <c r="F102"/>
  <c r="E102"/>
  <c r="D102"/>
  <c r="C102"/>
  <c r="A102"/>
  <c r="AP101"/>
  <c r="AO101"/>
  <c r="AN101"/>
  <c r="AM101"/>
  <c r="AL101"/>
  <c r="AK101"/>
  <c r="AJ101"/>
  <c r="AI101"/>
  <c r="AH101"/>
  <c r="AG101"/>
  <c r="AF101"/>
  <c r="AE101"/>
  <c r="AD101"/>
  <c r="AC101"/>
  <c r="BH101" s="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BE101" s="1"/>
  <c r="H101"/>
  <c r="G101"/>
  <c r="F101"/>
  <c r="E101"/>
  <c r="D101"/>
  <c r="C101"/>
  <c r="BD101" s="1"/>
  <c r="A101"/>
  <c r="AP100"/>
  <c r="AO100"/>
  <c r="AN100"/>
  <c r="AM100"/>
  <c r="AL100"/>
  <c r="AK100"/>
  <c r="AJ100"/>
  <c r="AI100"/>
  <c r="AH100"/>
  <c r="AG100"/>
  <c r="AF100"/>
  <c r="AE100"/>
  <c r="AD100"/>
  <c r="AC100"/>
  <c r="AB100"/>
  <c r="AA100"/>
  <c r="Z100"/>
  <c r="Y100"/>
  <c r="X100"/>
  <c r="W100"/>
  <c r="V100"/>
  <c r="BG100" s="1"/>
  <c r="U100"/>
  <c r="T100"/>
  <c r="S100"/>
  <c r="R100"/>
  <c r="Q100"/>
  <c r="P100"/>
  <c r="O100"/>
  <c r="N100"/>
  <c r="BF100" s="1"/>
  <c r="M100"/>
  <c r="L100"/>
  <c r="K100"/>
  <c r="J100"/>
  <c r="I100"/>
  <c r="H100"/>
  <c r="G100"/>
  <c r="F100"/>
  <c r="E100"/>
  <c r="D100"/>
  <c r="C100"/>
  <c r="A100"/>
  <c r="AP99"/>
  <c r="AO99"/>
  <c r="AN99"/>
  <c r="AM99"/>
  <c r="AL99"/>
  <c r="AK99"/>
  <c r="AJ99"/>
  <c r="AI99"/>
  <c r="AH99"/>
  <c r="AG99"/>
  <c r="AF99"/>
  <c r="AE99"/>
  <c r="AD99"/>
  <c r="AC99"/>
  <c r="BH99" s="1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BE99" s="1"/>
  <c r="H99"/>
  <c r="G99"/>
  <c r="F99"/>
  <c r="E99"/>
  <c r="D99"/>
  <c r="C99"/>
  <c r="BD99" s="1"/>
  <c r="A99"/>
  <c r="AP98"/>
  <c r="AO98"/>
  <c r="AN98"/>
  <c r="AM98"/>
  <c r="AL98"/>
  <c r="AK98"/>
  <c r="AJ98"/>
  <c r="AI98"/>
  <c r="AH98"/>
  <c r="AG98"/>
  <c r="AF98"/>
  <c r="AE98"/>
  <c r="AD98"/>
  <c r="AC98"/>
  <c r="AB98"/>
  <c r="AA98"/>
  <c r="Z98"/>
  <c r="Y98"/>
  <c r="X98"/>
  <c r="W98"/>
  <c r="V98"/>
  <c r="BG98" s="1"/>
  <c r="U98"/>
  <c r="T98"/>
  <c r="S98"/>
  <c r="R98"/>
  <c r="Q98"/>
  <c r="P98"/>
  <c r="O98"/>
  <c r="N98"/>
  <c r="BF98" s="1"/>
  <c r="M98"/>
  <c r="L98"/>
  <c r="K98"/>
  <c r="J98"/>
  <c r="I98"/>
  <c r="H98"/>
  <c r="G98"/>
  <c r="F98"/>
  <c r="E98"/>
  <c r="D98"/>
  <c r="C98"/>
  <c r="A98"/>
  <c r="AP97"/>
  <c r="AO97"/>
  <c r="AN97"/>
  <c r="AM97"/>
  <c r="AL97"/>
  <c r="AK97"/>
  <c r="AJ97"/>
  <c r="AI97"/>
  <c r="AH97"/>
  <c r="AG97"/>
  <c r="AF97"/>
  <c r="AE97"/>
  <c r="AD97"/>
  <c r="AC97"/>
  <c r="BH97" s="1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BE97" s="1"/>
  <c r="H97"/>
  <c r="G97"/>
  <c r="F97"/>
  <c r="E97"/>
  <c r="D97"/>
  <c r="C97"/>
  <c r="BD97" s="1"/>
  <c r="A97"/>
  <c r="AP96"/>
  <c r="AP156" s="1"/>
  <c r="AO156" s="1"/>
  <c r="AO96"/>
  <c r="AN96"/>
  <c r="AN156" s="1"/>
  <c r="AM156" s="1"/>
  <c r="AM96"/>
  <c r="AL96"/>
  <c r="AL156" s="1"/>
  <c r="AK156" s="1"/>
  <c r="AK96"/>
  <c r="AJ96"/>
  <c r="AJ156" s="1"/>
  <c r="AI156" s="1"/>
  <c r="AI96"/>
  <c r="AH96"/>
  <c r="AH156" s="1"/>
  <c r="AG96"/>
  <c r="AG156" s="1"/>
  <c r="AF96"/>
  <c r="AF156" s="1"/>
  <c r="AE96"/>
  <c r="AE156" s="1"/>
  <c r="AD96"/>
  <c r="AD156" s="1"/>
  <c r="AC96"/>
  <c r="AB96"/>
  <c r="AB156" s="1"/>
  <c r="AA96"/>
  <c r="AA156" s="1"/>
  <c r="Z96"/>
  <c r="Z156" s="1"/>
  <c r="Y156" s="1"/>
  <c r="Y96"/>
  <c r="X96"/>
  <c r="X156" s="1"/>
  <c r="W156" s="1"/>
  <c r="W96"/>
  <c r="V96"/>
  <c r="U96"/>
  <c r="T96"/>
  <c r="T156" s="1"/>
  <c r="S156" s="1"/>
  <c r="S96"/>
  <c r="R96"/>
  <c r="R156" s="1"/>
  <c r="Q156" s="1"/>
  <c r="Q96"/>
  <c r="P96"/>
  <c r="P156" s="1"/>
  <c r="O156" s="1"/>
  <c r="O96"/>
  <c r="N96"/>
  <c r="M96"/>
  <c r="L96"/>
  <c r="L156" s="1"/>
  <c r="K156" s="1"/>
  <c r="K96"/>
  <c r="J96"/>
  <c r="J156" s="1"/>
  <c r="I156" s="1"/>
  <c r="I96"/>
  <c r="H96"/>
  <c r="H156" s="1"/>
  <c r="G156" s="1"/>
  <c r="G96"/>
  <c r="F96"/>
  <c r="F156" s="1"/>
  <c r="E156" s="1"/>
  <c r="E96"/>
  <c r="D96"/>
  <c r="D156" s="1"/>
  <c r="C156" s="1"/>
  <c r="C96"/>
  <c r="A96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A88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AP70"/>
  <c r="AO70"/>
  <c r="AN70"/>
  <c r="AM70"/>
  <c r="AL70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AP69"/>
  <c r="AO69"/>
  <c r="AN69"/>
  <c r="AM69"/>
  <c r="AL69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8"/>
  <c r="B155" s="1"/>
  <c r="B67"/>
  <c r="B154" s="1"/>
  <c r="B66"/>
  <c r="B153" s="1"/>
  <c r="B65"/>
  <c r="B152" s="1"/>
  <c r="B64"/>
  <c r="B151" s="1"/>
  <c r="B63"/>
  <c r="B150" s="1"/>
  <c r="B62"/>
  <c r="B149" s="1"/>
  <c r="B61"/>
  <c r="B148" s="1"/>
  <c r="B60"/>
  <c r="B147" s="1"/>
  <c r="B59"/>
  <c r="B146" s="1"/>
  <c r="B58"/>
  <c r="B145" s="1"/>
  <c r="B57"/>
  <c r="B144" s="1"/>
  <c r="B56"/>
  <c r="B143" s="1"/>
  <c r="B55"/>
  <c r="B142" s="1"/>
  <c r="B54"/>
  <c r="B141" s="1"/>
  <c r="B53"/>
  <c r="B140" s="1"/>
  <c r="B52"/>
  <c r="B139" s="1"/>
  <c r="B51"/>
  <c r="B138" s="1"/>
  <c r="B50"/>
  <c r="B137" s="1"/>
  <c r="B49"/>
  <c r="B136" s="1"/>
  <c r="B48"/>
  <c r="B135" s="1"/>
  <c r="B47"/>
  <c r="B134" s="1"/>
  <c r="B46"/>
  <c r="B133" s="1"/>
  <c r="B45"/>
  <c r="B132" s="1"/>
  <c r="B44"/>
  <c r="B131" s="1"/>
  <c r="B43"/>
  <c r="B130" s="1"/>
  <c r="B42"/>
  <c r="B129" s="1"/>
  <c r="B41"/>
  <c r="B128" s="1"/>
  <c r="B40"/>
  <c r="B127" s="1"/>
  <c r="B39"/>
  <c r="B126" s="1"/>
  <c r="B38"/>
  <c r="B125" s="1"/>
  <c r="B37"/>
  <c r="B124" s="1"/>
  <c r="B36"/>
  <c r="B123" s="1"/>
  <c r="B35"/>
  <c r="B122" s="1"/>
  <c r="B34"/>
  <c r="B121" s="1"/>
  <c r="B33"/>
  <c r="B120" s="1"/>
  <c r="B32"/>
  <c r="B119" s="1"/>
  <c r="B31"/>
  <c r="B118" s="1"/>
  <c r="B30"/>
  <c r="B117" s="1"/>
  <c r="B29"/>
  <c r="B116" s="1"/>
  <c r="B28"/>
  <c r="B115" s="1"/>
  <c r="B27"/>
  <c r="B114" s="1"/>
  <c r="B26"/>
  <c r="B113" s="1"/>
  <c r="B25"/>
  <c r="B112" s="1"/>
  <c r="B24"/>
  <c r="B111" s="1"/>
  <c r="B23"/>
  <c r="B110" s="1"/>
  <c r="B22"/>
  <c r="B109" s="1"/>
  <c r="B21"/>
  <c r="B108" s="1"/>
  <c r="B20"/>
  <c r="B107" s="1"/>
  <c r="B19"/>
  <c r="B106" s="1"/>
  <c r="B18"/>
  <c r="B105" s="1"/>
  <c r="B17"/>
  <c r="B104" s="1"/>
  <c r="B16"/>
  <c r="B103" s="1"/>
  <c r="B15"/>
  <c r="B102" s="1"/>
  <c r="B14"/>
  <c r="B101" s="1"/>
  <c r="B13"/>
  <c r="B100" s="1"/>
  <c r="B12"/>
  <c r="B99" s="1"/>
  <c r="B11"/>
  <c r="B98" s="1"/>
  <c r="B10"/>
  <c r="B97" s="1"/>
  <c r="B9"/>
  <c r="B96" s="1"/>
  <c r="A4"/>
  <c r="A91" s="1"/>
  <c r="A3"/>
  <c r="A2"/>
  <c r="A89" s="1"/>
  <c r="A1"/>
  <c r="BJ96" i="21" l="1"/>
  <c r="G9" i="32"/>
  <c r="N156" i="27"/>
  <c r="M156" s="1"/>
  <c r="BF96"/>
  <c r="V156"/>
  <c r="U156" s="1"/>
  <c r="BG96"/>
  <c r="AC156"/>
  <c r="BH96"/>
  <c r="BD96"/>
  <c r="BE96"/>
  <c r="BF97"/>
  <c r="BG97"/>
  <c r="BD98"/>
  <c r="BE98"/>
  <c r="BH98"/>
  <c r="BF99"/>
  <c r="BG99"/>
  <c r="BD100"/>
  <c r="BE100"/>
  <c r="BH100"/>
  <c r="BF101"/>
  <c r="BG101"/>
  <c r="BD102"/>
  <c r="BE102"/>
  <c r="BH102"/>
  <c r="BF103"/>
  <c r="BG103"/>
  <c r="BD104"/>
  <c r="BE104"/>
  <c r="BH104"/>
  <c r="BF105"/>
  <c r="BG105"/>
  <c r="BD106"/>
  <c r="BE106"/>
  <c r="BH106"/>
  <c r="BF107"/>
  <c r="BG107"/>
  <c r="BD108"/>
  <c r="BE108"/>
  <c r="BH108"/>
  <c r="BF109"/>
  <c r="BG109"/>
  <c r="BD110"/>
  <c r="BE110"/>
  <c r="BH110"/>
  <c r="BF111"/>
  <c r="BG111"/>
  <c r="BD112"/>
  <c r="BE112"/>
  <c r="BH112"/>
  <c r="BF113"/>
  <c r="BG113"/>
  <c r="BD114"/>
  <c r="BE114"/>
  <c r="BH114"/>
  <c r="BF115"/>
  <c r="BG115"/>
  <c r="BD116"/>
  <c r="BE116"/>
  <c r="BH116"/>
  <c r="BF117"/>
  <c r="BG117"/>
  <c r="BD118"/>
  <c r="BE118"/>
  <c r="BH118"/>
  <c r="BF119"/>
  <c r="BG119"/>
  <c r="BD120"/>
  <c r="BE120"/>
  <c r="BH120"/>
  <c r="BF121"/>
  <c r="BG121"/>
  <c r="BD122"/>
  <c r="BE122"/>
  <c r="BH122"/>
  <c r="BF123"/>
  <c r="BG123"/>
  <c r="BD124"/>
  <c r="BE124"/>
  <c r="BH124"/>
  <c r="BF125"/>
  <c r="BG125"/>
  <c r="BD126"/>
  <c r="BE126"/>
  <c r="BH126"/>
  <c r="BF127"/>
  <c r="BG127"/>
  <c r="BD128"/>
  <c r="BE128"/>
  <c r="BH128"/>
  <c r="BF129"/>
  <c r="BG129"/>
  <c r="BD130"/>
  <c r="BE130"/>
  <c r="BH130"/>
  <c r="BF131"/>
  <c r="BG131"/>
  <c r="BD132"/>
  <c r="BE132"/>
  <c r="BH132"/>
  <c r="BF133"/>
  <c r="BG133"/>
  <c r="BD134"/>
  <c r="BE134"/>
  <c r="BH134"/>
  <c r="BF135"/>
  <c r="BG135"/>
  <c r="BD136"/>
  <c r="BE136"/>
  <c r="BH136"/>
  <c r="BF137"/>
  <c r="BG137"/>
  <c r="BD138"/>
  <c r="BE138"/>
  <c r="BH138"/>
  <c r="BF139"/>
  <c r="BG139"/>
  <c r="BD140"/>
  <c r="BE140"/>
  <c r="BH140"/>
  <c r="BF141"/>
  <c r="BG141"/>
  <c r="BD142"/>
  <c r="BE142"/>
  <c r="BH142"/>
  <c r="BF143"/>
  <c r="BG143"/>
  <c r="BD144"/>
  <c r="BE144"/>
  <c r="BH144"/>
  <c r="BF145"/>
  <c r="BG145"/>
  <c r="BD146"/>
  <c r="BE146"/>
  <c r="BH146"/>
  <c r="BF147"/>
  <c r="BG147"/>
  <c r="BD148"/>
  <c r="BE148"/>
  <c r="BH148"/>
  <c r="BF149"/>
  <c r="BG149"/>
  <c r="BD150"/>
  <c r="BE150"/>
  <c r="BH150"/>
  <c r="BF151"/>
  <c r="BG151"/>
  <c r="BD152"/>
  <c r="BE152"/>
  <c r="BH152"/>
  <c r="BF153"/>
  <c r="BG153"/>
  <c r="BD154"/>
  <c r="BE154"/>
  <c r="BH154"/>
  <c r="BF155"/>
  <c r="BG155"/>
  <c r="A90"/>
  <c r="AP74"/>
  <c r="AO74" s="1"/>
  <c r="AN74" s="1"/>
  <c r="AM74" s="1"/>
  <c r="AL74" s="1"/>
  <c r="AK74" s="1"/>
  <c r="AJ74" s="1"/>
  <c r="AI74" s="1"/>
  <c r="AH74" s="1"/>
  <c r="AG74" s="1"/>
  <c r="AF74" s="1"/>
  <c r="AE74" s="1"/>
  <c r="AD74" s="1"/>
  <c r="AC74" s="1"/>
  <c r="AB74" s="1"/>
  <c r="AA74" s="1"/>
  <c r="Z74" s="1"/>
  <c r="Y74" s="1"/>
  <c r="X74" s="1"/>
  <c r="W74" s="1"/>
  <c r="V74" s="1"/>
  <c r="U74" s="1"/>
  <c r="T74" s="1"/>
  <c r="S74" s="1"/>
  <c r="R74" s="1"/>
  <c r="Q74" s="1"/>
  <c r="P74" s="1"/>
  <c r="O74" s="1"/>
  <c r="N74" s="1"/>
  <c r="M74" s="1"/>
  <c r="L74" s="1"/>
  <c r="K74" s="1"/>
  <c r="J74" s="1"/>
  <c r="I74" s="1"/>
  <c r="H74" s="1"/>
  <c r="G74" s="1"/>
  <c r="F74" s="1"/>
  <c r="E74" s="1"/>
  <c r="D74" s="1"/>
  <c r="C74" s="1"/>
  <c r="BI96"/>
  <c r="F9" i="32" s="1"/>
  <c r="A90" i="21"/>
  <c r="BJ96" i="27" l="1"/>
  <c r="BH156" l="1"/>
  <c r="AK155" i="22"/>
  <c r="AJ155"/>
  <c r="AI155"/>
  <c r="AH155"/>
  <c r="AG155"/>
  <c r="BK155" s="1"/>
  <c r="AF155"/>
  <c r="AE155"/>
  <c r="AD155"/>
  <c r="BJ155" s="1"/>
  <c r="AC155"/>
  <c r="AB155"/>
  <c r="BI155" s="1"/>
  <c r="AA155"/>
  <c r="Z155"/>
  <c r="Y155"/>
  <c r="BH155" s="1"/>
  <c r="X155"/>
  <c r="W155"/>
  <c r="V155"/>
  <c r="U155"/>
  <c r="BG155" s="1"/>
  <c r="T155"/>
  <c r="S155"/>
  <c r="R155"/>
  <c r="Q155"/>
  <c r="BF155" s="1"/>
  <c r="P155"/>
  <c r="O155"/>
  <c r="N155"/>
  <c r="M155"/>
  <c r="L155"/>
  <c r="K155"/>
  <c r="BE155" s="1"/>
  <c r="J155"/>
  <c r="I155"/>
  <c r="H155"/>
  <c r="G155"/>
  <c r="F155"/>
  <c r="E155"/>
  <c r="D155"/>
  <c r="C155"/>
  <c r="BD155" s="1"/>
  <c r="A155"/>
  <c r="AK154"/>
  <c r="AJ154"/>
  <c r="AI154"/>
  <c r="AH154"/>
  <c r="AG154"/>
  <c r="BK154" s="1"/>
  <c r="AF154"/>
  <c r="AE154"/>
  <c r="AD154"/>
  <c r="BJ154" s="1"/>
  <c r="AC154"/>
  <c r="AB154"/>
  <c r="BI154" s="1"/>
  <c r="AA154"/>
  <c r="Z154"/>
  <c r="Y154"/>
  <c r="BH154" s="1"/>
  <c r="X154"/>
  <c r="W154"/>
  <c r="V154"/>
  <c r="U154"/>
  <c r="BG154" s="1"/>
  <c r="T154"/>
  <c r="S154"/>
  <c r="R154"/>
  <c r="Q154"/>
  <c r="BF154" s="1"/>
  <c r="P154"/>
  <c r="O154"/>
  <c r="N154"/>
  <c r="M154"/>
  <c r="L154"/>
  <c r="K154"/>
  <c r="BE154" s="1"/>
  <c r="J154"/>
  <c r="I154"/>
  <c r="H154"/>
  <c r="G154"/>
  <c r="F154"/>
  <c r="E154"/>
  <c r="D154"/>
  <c r="C154"/>
  <c r="BD154" s="1"/>
  <c r="A154"/>
  <c r="AK153"/>
  <c r="AJ153"/>
  <c r="AI153"/>
  <c r="AH153"/>
  <c r="AG153"/>
  <c r="BK153" s="1"/>
  <c r="AF153"/>
  <c r="AE153"/>
  <c r="AD153"/>
  <c r="BJ153" s="1"/>
  <c r="AC153"/>
  <c r="AB153"/>
  <c r="BI153" s="1"/>
  <c r="AA153"/>
  <c r="Z153"/>
  <c r="Y153"/>
  <c r="BH153" s="1"/>
  <c r="X153"/>
  <c r="W153"/>
  <c r="V153"/>
  <c r="U153"/>
  <c r="BG153" s="1"/>
  <c r="T153"/>
  <c r="S153"/>
  <c r="R153"/>
  <c r="Q153"/>
  <c r="BF153" s="1"/>
  <c r="P153"/>
  <c r="O153"/>
  <c r="N153"/>
  <c r="M153"/>
  <c r="L153"/>
  <c r="K153"/>
  <c r="BE153" s="1"/>
  <c r="J153"/>
  <c r="I153"/>
  <c r="H153"/>
  <c r="G153"/>
  <c r="F153"/>
  <c r="E153"/>
  <c r="D153"/>
  <c r="C153"/>
  <c r="BD153" s="1"/>
  <c r="A153"/>
  <c r="AK152"/>
  <c r="AJ152"/>
  <c r="AI152"/>
  <c r="AH152"/>
  <c r="AG152"/>
  <c r="BK152" s="1"/>
  <c r="AF152"/>
  <c r="AE152"/>
  <c r="AD152"/>
  <c r="BJ152" s="1"/>
  <c r="AC152"/>
  <c r="AB152"/>
  <c r="BI152" s="1"/>
  <c r="AA152"/>
  <c r="Z152"/>
  <c r="Y152"/>
  <c r="BH152" s="1"/>
  <c r="X152"/>
  <c r="W152"/>
  <c r="V152"/>
  <c r="U152"/>
  <c r="BG152" s="1"/>
  <c r="T152"/>
  <c r="S152"/>
  <c r="R152"/>
  <c r="Q152"/>
  <c r="BF152" s="1"/>
  <c r="P152"/>
  <c r="O152"/>
  <c r="N152"/>
  <c r="M152"/>
  <c r="L152"/>
  <c r="K152"/>
  <c r="BE152" s="1"/>
  <c r="J152"/>
  <c r="I152"/>
  <c r="H152"/>
  <c r="G152"/>
  <c r="F152"/>
  <c r="E152"/>
  <c r="D152"/>
  <c r="C152"/>
  <c r="BD152" s="1"/>
  <c r="A152"/>
  <c r="AK151"/>
  <c r="AJ151"/>
  <c r="AI151"/>
  <c r="AH151"/>
  <c r="AG151"/>
  <c r="BK151" s="1"/>
  <c r="AF151"/>
  <c r="AE151"/>
  <c r="AD151"/>
  <c r="BJ151" s="1"/>
  <c r="AC151"/>
  <c r="AB151"/>
  <c r="BI151" s="1"/>
  <c r="AA151"/>
  <c r="Z151"/>
  <c r="Y151"/>
  <c r="BH151" s="1"/>
  <c r="X151"/>
  <c r="W151"/>
  <c r="V151"/>
  <c r="U151"/>
  <c r="BG151" s="1"/>
  <c r="T151"/>
  <c r="S151"/>
  <c r="R151"/>
  <c r="Q151"/>
  <c r="BF151" s="1"/>
  <c r="P151"/>
  <c r="O151"/>
  <c r="N151"/>
  <c r="M151"/>
  <c r="L151"/>
  <c r="K151"/>
  <c r="BE151" s="1"/>
  <c r="J151"/>
  <c r="I151"/>
  <c r="H151"/>
  <c r="G151"/>
  <c r="F151"/>
  <c r="E151"/>
  <c r="D151"/>
  <c r="C151"/>
  <c r="BD151" s="1"/>
  <c r="A151"/>
  <c r="AK150"/>
  <c r="AJ150"/>
  <c r="AI150"/>
  <c r="AH150"/>
  <c r="AG150"/>
  <c r="BK150" s="1"/>
  <c r="AF150"/>
  <c r="AE150"/>
  <c r="AD150"/>
  <c r="BJ150" s="1"/>
  <c r="AC150"/>
  <c r="AB150"/>
  <c r="BI150" s="1"/>
  <c r="AA150"/>
  <c r="Z150"/>
  <c r="Y150"/>
  <c r="BH150" s="1"/>
  <c r="X150"/>
  <c r="W150"/>
  <c r="V150"/>
  <c r="U150"/>
  <c r="BG150" s="1"/>
  <c r="T150"/>
  <c r="S150"/>
  <c r="R150"/>
  <c r="Q150"/>
  <c r="BF150" s="1"/>
  <c r="P150"/>
  <c r="O150"/>
  <c r="N150"/>
  <c r="M150"/>
  <c r="L150"/>
  <c r="K150"/>
  <c r="BE150" s="1"/>
  <c r="J150"/>
  <c r="I150"/>
  <c r="H150"/>
  <c r="G150"/>
  <c r="F150"/>
  <c r="E150"/>
  <c r="D150"/>
  <c r="C150"/>
  <c r="BD150" s="1"/>
  <c r="A150"/>
  <c r="AK149"/>
  <c r="AJ149"/>
  <c r="AI149"/>
  <c r="AH149"/>
  <c r="AG149"/>
  <c r="BK149" s="1"/>
  <c r="AF149"/>
  <c r="AE149"/>
  <c r="AD149"/>
  <c r="BJ149" s="1"/>
  <c r="AC149"/>
  <c r="AB149"/>
  <c r="BI149" s="1"/>
  <c r="AA149"/>
  <c r="Z149"/>
  <c r="Y149"/>
  <c r="BH149" s="1"/>
  <c r="X149"/>
  <c r="W149"/>
  <c r="V149"/>
  <c r="U149"/>
  <c r="BG149" s="1"/>
  <c r="T149"/>
  <c r="S149"/>
  <c r="R149"/>
  <c r="Q149"/>
  <c r="BF149" s="1"/>
  <c r="P149"/>
  <c r="O149"/>
  <c r="N149"/>
  <c r="M149"/>
  <c r="L149"/>
  <c r="K149"/>
  <c r="BE149" s="1"/>
  <c r="J149"/>
  <c r="I149"/>
  <c r="H149"/>
  <c r="G149"/>
  <c r="F149"/>
  <c r="E149"/>
  <c r="D149"/>
  <c r="C149"/>
  <c r="BD149" s="1"/>
  <c r="A149"/>
  <c r="AK148"/>
  <c r="AJ148"/>
  <c r="AI148"/>
  <c r="AH148"/>
  <c r="AG148"/>
  <c r="BK148" s="1"/>
  <c r="AF148"/>
  <c r="AE148"/>
  <c r="AD148"/>
  <c r="BJ148" s="1"/>
  <c r="AC148"/>
  <c r="AB148"/>
  <c r="BI148" s="1"/>
  <c r="AA148"/>
  <c r="Z148"/>
  <c r="Y148"/>
  <c r="BH148" s="1"/>
  <c r="X148"/>
  <c r="W148"/>
  <c r="V148"/>
  <c r="U148"/>
  <c r="BG148" s="1"/>
  <c r="T148"/>
  <c r="S148"/>
  <c r="R148"/>
  <c r="Q148"/>
  <c r="BF148" s="1"/>
  <c r="P148"/>
  <c r="O148"/>
  <c r="N148"/>
  <c r="M148"/>
  <c r="L148"/>
  <c r="K148"/>
  <c r="BE148" s="1"/>
  <c r="J148"/>
  <c r="I148"/>
  <c r="H148"/>
  <c r="G148"/>
  <c r="F148"/>
  <c r="E148"/>
  <c r="D148"/>
  <c r="C148"/>
  <c r="BD148" s="1"/>
  <c r="A148"/>
  <c r="AK147"/>
  <c r="AJ147"/>
  <c r="AI147"/>
  <c r="AH147"/>
  <c r="AG147"/>
  <c r="BK147" s="1"/>
  <c r="AF147"/>
  <c r="AE147"/>
  <c r="AD147"/>
  <c r="BJ147" s="1"/>
  <c r="AC147"/>
  <c r="AB147"/>
  <c r="BI147" s="1"/>
  <c r="AA147"/>
  <c r="Z147"/>
  <c r="Y147"/>
  <c r="BH147" s="1"/>
  <c r="X147"/>
  <c r="W147"/>
  <c r="V147"/>
  <c r="U147"/>
  <c r="BG147" s="1"/>
  <c r="T147"/>
  <c r="S147"/>
  <c r="R147"/>
  <c r="Q147"/>
  <c r="BF147" s="1"/>
  <c r="P147"/>
  <c r="O147"/>
  <c r="N147"/>
  <c r="M147"/>
  <c r="L147"/>
  <c r="K147"/>
  <c r="BE147" s="1"/>
  <c r="J147"/>
  <c r="I147"/>
  <c r="H147"/>
  <c r="G147"/>
  <c r="F147"/>
  <c r="E147"/>
  <c r="D147"/>
  <c r="C147"/>
  <c r="BD147" s="1"/>
  <c r="A147"/>
  <c r="AK146"/>
  <c r="AJ146"/>
  <c r="AI146"/>
  <c r="AH146"/>
  <c r="AG146"/>
  <c r="BK146" s="1"/>
  <c r="AF146"/>
  <c r="AE146"/>
  <c r="AD146"/>
  <c r="BJ146" s="1"/>
  <c r="AC146"/>
  <c r="AB146"/>
  <c r="BI146" s="1"/>
  <c r="AA146"/>
  <c r="Z146"/>
  <c r="Y146"/>
  <c r="BH146" s="1"/>
  <c r="X146"/>
  <c r="W146"/>
  <c r="V146"/>
  <c r="U146"/>
  <c r="BG146" s="1"/>
  <c r="T146"/>
  <c r="S146"/>
  <c r="R146"/>
  <c r="Q146"/>
  <c r="BF146" s="1"/>
  <c r="P146"/>
  <c r="O146"/>
  <c r="N146"/>
  <c r="M146"/>
  <c r="L146"/>
  <c r="K146"/>
  <c r="BE146" s="1"/>
  <c r="J146"/>
  <c r="I146"/>
  <c r="H146"/>
  <c r="G146"/>
  <c r="F146"/>
  <c r="E146"/>
  <c r="D146"/>
  <c r="C146"/>
  <c r="BD146" s="1"/>
  <c r="A146"/>
  <c r="AK145"/>
  <c r="AJ145"/>
  <c r="AI145"/>
  <c r="AH145"/>
  <c r="AG145"/>
  <c r="BK145" s="1"/>
  <c r="AF145"/>
  <c r="AE145"/>
  <c r="AD145"/>
  <c r="BJ145" s="1"/>
  <c r="AC145"/>
  <c r="AB145"/>
  <c r="BI145" s="1"/>
  <c r="AA145"/>
  <c r="Z145"/>
  <c r="Y145"/>
  <c r="BH145" s="1"/>
  <c r="X145"/>
  <c r="W145"/>
  <c r="V145"/>
  <c r="U145"/>
  <c r="BG145" s="1"/>
  <c r="T145"/>
  <c r="S145"/>
  <c r="R145"/>
  <c r="Q145"/>
  <c r="BF145" s="1"/>
  <c r="P145"/>
  <c r="O145"/>
  <c r="N145"/>
  <c r="M145"/>
  <c r="L145"/>
  <c r="K145"/>
  <c r="BE145" s="1"/>
  <c r="J145"/>
  <c r="I145"/>
  <c r="H145"/>
  <c r="G145"/>
  <c r="F145"/>
  <c r="E145"/>
  <c r="D145"/>
  <c r="C145"/>
  <c r="BD145" s="1"/>
  <c r="A145"/>
  <c r="AK144"/>
  <c r="AJ144"/>
  <c r="AI144"/>
  <c r="AH144"/>
  <c r="AG144"/>
  <c r="BK144" s="1"/>
  <c r="AF144"/>
  <c r="AE144"/>
  <c r="AD144"/>
  <c r="BJ144" s="1"/>
  <c r="AC144"/>
  <c r="AB144"/>
  <c r="BI144" s="1"/>
  <c r="AA144"/>
  <c r="Z144"/>
  <c r="Y144"/>
  <c r="BH144" s="1"/>
  <c r="X144"/>
  <c r="W144"/>
  <c r="V144"/>
  <c r="U144"/>
  <c r="BG144" s="1"/>
  <c r="T144"/>
  <c r="S144"/>
  <c r="R144"/>
  <c r="Q144"/>
  <c r="BF144" s="1"/>
  <c r="P144"/>
  <c r="O144"/>
  <c r="N144"/>
  <c r="M144"/>
  <c r="L144"/>
  <c r="K144"/>
  <c r="BE144" s="1"/>
  <c r="J144"/>
  <c r="I144"/>
  <c r="H144"/>
  <c r="G144"/>
  <c r="F144"/>
  <c r="E144"/>
  <c r="D144"/>
  <c r="C144"/>
  <c r="BD144" s="1"/>
  <c r="A144"/>
  <c r="AK143"/>
  <c r="AJ143"/>
  <c r="AI143"/>
  <c r="AH143"/>
  <c r="AG143"/>
  <c r="BK143" s="1"/>
  <c r="AF143"/>
  <c r="AE143"/>
  <c r="AD143"/>
  <c r="BJ143" s="1"/>
  <c r="AC143"/>
  <c r="AB143"/>
  <c r="BI143" s="1"/>
  <c r="AA143"/>
  <c r="Z143"/>
  <c r="Y143"/>
  <c r="BH143" s="1"/>
  <c r="X143"/>
  <c r="W143"/>
  <c r="V143"/>
  <c r="U143"/>
  <c r="BG143" s="1"/>
  <c r="T143"/>
  <c r="S143"/>
  <c r="R143"/>
  <c r="Q143"/>
  <c r="BF143" s="1"/>
  <c r="P143"/>
  <c r="O143"/>
  <c r="N143"/>
  <c r="M143"/>
  <c r="L143"/>
  <c r="K143"/>
  <c r="BE143" s="1"/>
  <c r="J143"/>
  <c r="I143"/>
  <c r="H143"/>
  <c r="G143"/>
  <c r="F143"/>
  <c r="E143"/>
  <c r="D143"/>
  <c r="C143"/>
  <c r="BD143" s="1"/>
  <c r="A143"/>
  <c r="AK142"/>
  <c r="AJ142"/>
  <c r="AI142"/>
  <c r="AH142"/>
  <c r="AG142"/>
  <c r="BK142" s="1"/>
  <c r="AF142"/>
  <c r="AE142"/>
  <c r="AD142"/>
  <c r="BJ142" s="1"/>
  <c r="AC142"/>
  <c r="AB142"/>
  <c r="BI142" s="1"/>
  <c r="AA142"/>
  <c r="Z142"/>
  <c r="Y142"/>
  <c r="BH142" s="1"/>
  <c r="X142"/>
  <c r="W142"/>
  <c r="V142"/>
  <c r="U142"/>
  <c r="BG142" s="1"/>
  <c r="T142"/>
  <c r="S142"/>
  <c r="R142"/>
  <c r="Q142"/>
  <c r="BF142" s="1"/>
  <c r="P142"/>
  <c r="O142"/>
  <c r="N142"/>
  <c r="M142"/>
  <c r="L142"/>
  <c r="K142"/>
  <c r="BE142" s="1"/>
  <c r="J142"/>
  <c r="I142"/>
  <c r="H142"/>
  <c r="G142"/>
  <c r="F142"/>
  <c r="E142"/>
  <c r="D142"/>
  <c r="C142"/>
  <c r="BD142" s="1"/>
  <c r="A142"/>
  <c r="AK141"/>
  <c r="AJ141"/>
  <c r="AI141"/>
  <c r="AH141"/>
  <c r="AG141"/>
  <c r="BK141" s="1"/>
  <c r="AF141"/>
  <c r="AE141"/>
  <c r="AD141"/>
  <c r="BJ141" s="1"/>
  <c r="AC141"/>
  <c r="AB141"/>
  <c r="BI141" s="1"/>
  <c r="AA141"/>
  <c r="Z141"/>
  <c r="Y141"/>
  <c r="BH141" s="1"/>
  <c r="X141"/>
  <c r="W141"/>
  <c r="V141"/>
  <c r="U141"/>
  <c r="BG141" s="1"/>
  <c r="T141"/>
  <c r="S141"/>
  <c r="R141"/>
  <c r="Q141"/>
  <c r="BF141" s="1"/>
  <c r="P141"/>
  <c r="O141"/>
  <c r="N141"/>
  <c r="M141"/>
  <c r="L141"/>
  <c r="K141"/>
  <c r="BE141" s="1"/>
  <c r="J141"/>
  <c r="I141"/>
  <c r="H141"/>
  <c r="G141"/>
  <c r="F141"/>
  <c r="E141"/>
  <c r="D141"/>
  <c r="C141"/>
  <c r="BD141" s="1"/>
  <c r="A141"/>
  <c r="AK140"/>
  <c r="AJ140"/>
  <c r="AI140"/>
  <c r="AH140"/>
  <c r="AG140"/>
  <c r="BK140" s="1"/>
  <c r="AF140"/>
  <c r="AE140"/>
  <c r="AD140"/>
  <c r="BJ140" s="1"/>
  <c r="AC140"/>
  <c r="AB140"/>
  <c r="BI140" s="1"/>
  <c r="AA140"/>
  <c r="Z140"/>
  <c r="Y140"/>
  <c r="BH140" s="1"/>
  <c r="X140"/>
  <c r="W140"/>
  <c r="V140"/>
  <c r="U140"/>
  <c r="BG140" s="1"/>
  <c r="T140"/>
  <c r="S140"/>
  <c r="R140"/>
  <c r="Q140"/>
  <c r="BF140" s="1"/>
  <c r="P140"/>
  <c r="O140"/>
  <c r="N140"/>
  <c r="M140"/>
  <c r="L140"/>
  <c r="K140"/>
  <c r="BE140" s="1"/>
  <c r="J140"/>
  <c r="I140"/>
  <c r="H140"/>
  <c r="G140"/>
  <c r="F140"/>
  <c r="E140"/>
  <c r="D140"/>
  <c r="C140"/>
  <c r="BD140" s="1"/>
  <c r="A140"/>
  <c r="AK139"/>
  <c r="AJ139"/>
  <c r="AI139"/>
  <c r="AH139"/>
  <c r="AG139"/>
  <c r="BK139" s="1"/>
  <c r="AF139"/>
  <c r="AE139"/>
  <c r="AD139"/>
  <c r="BJ139" s="1"/>
  <c r="AC139"/>
  <c r="AB139"/>
  <c r="BI139" s="1"/>
  <c r="AA139"/>
  <c r="Z139"/>
  <c r="Y139"/>
  <c r="BH139" s="1"/>
  <c r="X139"/>
  <c r="W139"/>
  <c r="V139"/>
  <c r="U139"/>
  <c r="BG139" s="1"/>
  <c r="T139"/>
  <c r="S139"/>
  <c r="R139"/>
  <c r="Q139"/>
  <c r="BF139" s="1"/>
  <c r="P139"/>
  <c r="O139"/>
  <c r="N139"/>
  <c r="M139"/>
  <c r="L139"/>
  <c r="K139"/>
  <c r="BE139" s="1"/>
  <c r="J139"/>
  <c r="I139"/>
  <c r="H139"/>
  <c r="G139"/>
  <c r="F139"/>
  <c r="E139"/>
  <c r="D139"/>
  <c r="C139"/>
  <c r="BD139" s="1"/>
  <c r="A139"/>
  <c r="AK138"/>
  <c r="AJ138"/>
  <c r="AI138"/>
  <c r="AH138"/>
  <c r="AG138"/>
  <c r="BK138" s="1"/>
  <c r="AF138"/>
  <c r="AE138"/>
  <c r="AD138"/>
  <c r="BJ138" s="1"/>
  <c r="AC138"/>
  <c r="AB138"/>
  <c r="BI138" s="1"/>
  <c r="AA138"/>
  <c r="Z138"/>
  <c r="Y138"/>
  <c r="BH138" s="1"/>
  <c r="X138"/>
  <c r="W138"/>
  <c r="V138"/>
  <c r="U138"/>
  <c r="BG138" s="1"/>
  <c r="T138"/>
  <c r="S138"/>
  <c r="R138"/>
  <c r="Q138"/>
  <c r="BF138" s="1"/>
  <c r="P138"/>
  <c r="O138"/>
  <c r="N138"/>
  <c r="M138"/>
  <c r="L138"/>
  <c r="K138"/>
  <c r="BE138" s="1"/>
  <c r="J138"/>
  <c r="I138"/>
  <c r="H138"/>
  <c r="G138"/>
  <c r="F138"/>
  <c r="E138"/>
  <c r="D138"/>
  <c r="C138"/>
  <c r="BD138" s="1"/>
  <c r="A138"/>
  <c r="AK137"/>
  <c r="AJ137"/>
  <c r="AI137"/>
  <c r="AH137"/>
  <c r="AG137"/>
  <c r="BK137" s="1"/>
  <c r="AF137"/>
  <c r="AE137"/>
  <c r="AD137"/>
  <c r="BJ137" s="1"/>
  <c r="AC137"/>
  <c r="AB137"/>
  <c r="BI137" s="1"/>
  <c r="AA137"/>
  <c r="Z137"/>
  <c r="Y137"/>
  <c r="BH137" s="1"/>
  <c r="X137"/>
  <c r="W137"/>
  <c r="V137"/>
  <c r="U137"/>
  <c r="BG137" s="1"/>
  <c r="T137"/>
  <c r="S137"/>
  <c r="R137"/>
  <c r="Q137"/>
  <c r="BF137" s="1"/>
  <c r="P137"/>
  <c r="O137"/>
  <c r="N137"/>
  <c r="M137"/>
  <c r="L137"/>
  <c r="K137"/>
  <c r="BE137" s="1"/>
  <c r="J137"/>
  <c r="I137"/>
  <c r="H137"/>
  <c r="G137"/>
  <c r="F137"/>
  <c r="E137"/>
  <c r="D137"/>
  <c r="C137"/>
  <c r="BD137" s="1"/>
  <c r="A137"/>
  <c r="AK136"/>
  <c r="AJ136"/>
  <c r="AI136"/>
  <c r="AH136"/>
  <c r="AG136"/>
  <c r="BK136" s="1"/>
  <c r="AF136"/>
  <c r="AE136"/>
  <c r="AD136"/>
  <c r="BJ136" s="1"/>
  <c r="AC136"/>
  <c r="AB136"/>
  <c r="BI136" s="1"/>
  <c r="AA136"/>
  <c r="Z136"/>
  <c r="Y136"/>
  <c r="BH136" s="1"/>
  <c r="X136"/>
  <c r="W136"/>
  <c r="V136"/>
  <c r="U136"/>
  <c r="BG136" s="1"/>
  <c r="T136"/>
  <c r="S136"/>
  <c r="R136"/>
  <c r="Q136"/>
  <c r="BF136" s="1"/>
  <c r="P136"/>
  <c r="O136"/>
  <c r="N136"/>
  <c r="M136"/>
  <c r="L136"/>
  <c r="K136"/>
  <c r="BE136" s="1"/>
  <c r="J136"/>
  <c r="I136"/>
  <c r="H136"/>
  <c r="G136"/>
  <c r="F136"/>
  <c r="E136"/>
  <c r="D136"/>
  <c r="C136"/>
  <c r="BD136" s="1"/>
  <c r="A136"/>
  <c r="AK135"/>
  <c r="AJ135"/>
  <c r="AI135"/>
  <c r="AH135"/>
  <c r="AG135"/>
  <c r="BK135" s="1"/>
  <c r="AF135"/>
  <c r="AE135"/>
  <c r="AD135"/>
  <c r="BJ135" s="1"/>
  <c r="AC135"/>
  <c r="AB135"/>
  <c r="BI135" s="1"/>
  <c r="AA135"/>
  <c r="Z135"/>
  <c r="Y135"/>
  <c r="BH135" s="1"/>
  <c r="X135"/>
  <c r="W135"/>
  <c r="V135"/>
  <c r="U135"/>
  <c r="BG135" s="1"/>
  <c r="T135"/>
  <c r="S135"/>
  <c r="R135"/>
  <c r="Q135"/>
  <c r="BF135" s="1"/>
  <c r="P135"/>
  <c r="O135"/>
  <c r="N135"/>
  <c r="M135"/>
  <c r="L135"/>
  <c r="K135"/>
  <c r="BE135" s="1"/>
  <c r="J135"/>
  <c r="I135"/>
  <c r="H135"/>
  <c r="G135"/>
  <c r="F135"/>
  <c r="E135"/>
  <c r="D135"/>
  <c r="C135"/>
  <c r="BD135" s="1"/>
  <c r="A135"/>
  <c r="AK134"/>
  <c r="AJ134"/>
  <c r="AI134"/>
  <c r="AH134"/>
  <c r="AG134"/>
  <c r="BK134" s="1"/>
  <c r="AF134"/>
  <c r="AE134"/>
  <c r="AD134"/>
  <c r="BJ134" s="1"/>
  <c r="AC134"/>
  <c r="AB134"/>
  <c r="BI134" s="1"/>
  <c r="AA134"/>
  <c r="Z134"/>
  <c r="BH134" s="1"/>
  <c r="Y134"/>
  <c r="X134"/>
  <c r="W134"/>
  <c r="V134"/>
  <c r="U134"/>
  <c r="BG134" s="1"/>
  <c r="T134"/>
  <c r="S134"/>
  <c r="R134"/>
  <c r="Q134"/>
  <c r="BF134" s="1"/>
  <c r="P134"/>
  <c r="O134"/>
  <c r="N134"/>
  <c r="M134"/>
  <c r="L134"/>
  <c r="K134"/>
  <c r="BE134" s="1"/>
  <c r="J134"/>
  <c r="I134"/>
  <c r="H134"/>
  <c r="G134"/>
  <c r="F134"/>
  <c r="E134"/>
  <c r="D134"/>
  <c r="C134"/>
  <c r="BD134" s="1"/>
  <c r="A134"/>
  <c r="AK133"/>
  <c r="AJ133"/>
  <c r="AI133"/>
  <c r="AH133"/>
  <c r="AG133"/>
  <c r="BK133" s="1"/>
  <c r="AF133"/>
  <c r="AE133"/>
  <c r="AD133"/>
  <c r="BJ133" s="1"/>
  <c r="AC133"/>
  <c r="BI133" s="1"/>
  <c r="AB133"/>
  <c r="AA133"/>
  <c r="Z133"/>
  <c r="Y133"/>
  <c r="BH133" s="1"/>
  <c r="X133"/>
  <c r="W133"/>
  <c r="V133"/>
  <c r="U133"/>
  <c r="BG133" s="1"/>
  <c r="T133"/>
  <c r="S133"/>
  <c r="R133"/>
  <c r="Q133"/>
  <c r="BF133" s="1"/>
  <c r="P133"/>
  <c r="O133"/>
  <c r="N133"/>
  <c r="M133"/>
  <c r="L133"/>
  <c r="K133"/>
  <c r="BE133" s="1"/>
  <c r="J133"/>
  <c r="I133"/>
  <c r="H133"/>
  <c r="G133"/>
  <c r="F133"/>
  <c r="E133"/>
  <c r="D133"/>
  <c r="C133"/>
  <c r="BD133" s="1"/>
  <c r="A133"/>
  <c r="AK132"/>
  <c r="AJ132"/>
  <c r="AI132"/>
  <c r="AH132"/>
  <c r="AG132"/>
  <c r="BK132" s="1"/>
  <c r="AF132"/>
  <c r="AE132"/>
  <c r="AD132"/>
  <c r="BJ132" s="1"/>
  <c r="AC132"/>
  <c r="AB132"/>
  <c r="BI132" s="1"/>
  <c r="AA132"/>
  <c r="Z132"/>
  <c r="Y132"/>
  <c r="BH132" s="1"/>
  <c r="X132"/>
  <c r="W132"/>
  <c r="V132"/>
  <c r="U132"/>
  <c r="BG132" s="1"/>
  <c r="T132"/>
  <c r="S132"/>
  <c r="R132"/>
  <c r="Q132"/>
  <c r="BF132" s="1"/>
  <c r="P132"/>
  <c r="O132"/>
  <c r="N132"/>
  <c r="M132"/>
  <c r="L132"/>
  <c r="K132"/>
  <c r="BE132" s="1"/>
  <c r="J132"/>
  <c r="I132"/>
  <c r="H132"/>
  <c r="G132"/>
  <c r="F132"/>
  <c r="E132"/>
  <c r="D132"/>
  <c r="C132"/>
  <c r="BD132" s="1"/>
  <c r="A132"/>
  <c r="AK131"/>
  <c r="AJ131"/>
  <c r="AI131"/>
  <c r="AH131"/>
  <c r="AG131"/>
  <c r="BK131" s="1"/>
  <c r="AF131"/>
  <c r="AE131"/>
  <c r="AD131"/>
  <c r="BJ131" s="1"/>
  <c r="AC131"/>
  <c r="AB131"/>
  <c r="BI131" s="1"/>
  <c r="AA131"/>
  <c r="Z131"/>
  <c r="Y131"/>
  <c r="BH131" s="1"/>
  <c r="X131"/>
  <c r="W131"/>
  <c r="V131"/>
  <c r="U131"/>
  <c r="BG131" s="1"/>
  <c r="T131"/>
  <c r="S131"/>
  <c r="R131"/>
  <c r="Q131"/>
  <c r="BF131" s="1"/>
  <c r="P131"/>
  <c r="O131"/>
  <c r="N131"/>
  <c r="M131"/>
  <c r="L131"/>
  <c r="K131"/>
  <c r="BE131" s="1"/>
  <c r="J131"/>
  <c r="I131"/>
  <c r="H131"/>
  <c r="G131"/>
  <c r="F131"/>
  <c r="E131"/>
  <c r="D131"/>
  <c r="C131"/>
  <c r="BD131" s="1"/>
  <c r="A131"/>
  <c r="AK130"/>
  <c r="AJ130"/>
  <c r="AI130"/>
  <c r="AH130"/>
  <c r="AG130"/>
  <c r="BK130" s="1"/>
  <c r="AF130"/>
  <c r="AE130"/>
  <c r="AD130"/>
  <c r="BJ130" s="1"/>
  <c r="AC130"/>
  <c r="AB130"/>
  <c r="BI130" s="1"/>
  <c r="AA130"/>
  <c r="Z130"/>
  <c r="Y130"/>
  <c r="BH130" s="1"/>
  <c r="X130"/>
  <c r="W130"/>
  <c r="V130"/>
  <c r="U130"/>
  <c r="BG130" s="1"/>
  <c r="T130"/>
  <c r="S130"/>
  <c r="R130"/>
  <c r="Q130"/>
  <c r="BF130" s="1"/>
  <c r="P130"/>
  <c r="O130"/>
  <c r="N130"/>
  <c r="M130"/>
  <c r="L130"/>
  <c r="K130"/>
  <c r="BE130" s="1"/>
  <c r="J130"/>
  <c r="I130"/>
  <c r="H130"/>
  <c r="G130"/>
  <c r="F130"/>
  <c r="E130"/>
  <c r="D130"/>
  <c r="C130"/>
  <c r="BD130" s="1"/>
  <c r="A130"/>
  <c r="AK129"/>
  <c r="AJ129"/>
  <c r="AI129"/>
  <c r="AH129"/>
  <c r="AG129"/>
  <c r="BK129" s="1"/>
  <c r="AF129"/>
  <c r="AE129"/>
  <c r="AD129"/>
  <c r="BJ129" s="1"/>
  <c r="AC129"/>
  <c r="AB129"/>
  <c r="BI129" s="1"/>
  <c r="AA129"/>
  <c r="Z129"/>
  <c r="Y129"/>
  <c r="BH129" s="1"/>
  <c r="X129"/>
  <c r="W129"/>
  <c r="V129"/>
  <c r="U129"/>
  <c r="BG129" s="1"/>
  <c r="T129"/>
  <c r="S129"/>
  <c r="R129"/>
  <c r="Q129"/>
  <c r="BF129" s="1"/>
  <c r="P129"/>
  <c r="O129"/>
  <c r="N129"/>
  <c r="M129"/>
  <c r="L129"/>
  <c r="K129"/>
  <c r="BE129" s="1"/>
  <c r="J129"/>
  <c r="I129"/>
  <c r="H129"/>
  <c r="G129"/>
  <c r="F129"/>
  <c r="E129"/>
  <c r="D129"/>
  <c r="C129"/>
  <c r="BD129" s="1"/>
  <c r="A129"/>
  <c r="AK128"/>
  <c r="AJ128"/>
  <c r="AI128"/>
  <c r="AH128"/>
  <c r="AG128"/>
  <c r="BK128" s="1"/>
  <c r="AF128"/>
  <c r="AE128"/>
  <c r="AD128"/>
  <c r="BJ128" s="1"/>
  <c r="AC128"/>
  <c r="AB128"/>
  <c r="BI128" s="1"/>
  <c r="AA128"/>
  <c r="Z128"/>
  <c r="Y128"/>
  <c r="BH128" s="1"/>
  <c r="X128"/>
  <c r="W128"/>
  <c r="V128"/>
  <c r="U128"/>
  <c r="BG128" s="1"/>
  <c r="T128"/>
  <c r="S128"/>
  <c r="R128"/>
  <c r="Q128"/>
  <c r="BF128" s="1"/>
  <c r="P128"/>
  <c r="O128"/>
  <c r="N128"/>
  <c r="M128"/>
  <c r="L128"/>
  <c r="K128"/>
  <c r="BE128" s="1"/>
  <c r="J128"/>
  <c r="I128"/>
  <c r="H128"/>
  <c r="G128"/>
  <c r="F128"/>
  <c r="E128"/>
  <c r="D128"/>
  <c r="C128"/>
  <c r="BD128" s="1"/>
  <c r="A128"/>
  <c r="AK127"/>
  <c r="AJ127"/>
  <c r="AI127"/>
  <c r="AH127"/>
  <c r="AG127"/>
  <c r="BK127" s="1"/>
  <c r="AF127"/>
  <c r="AE127"/>
  <c r="AD127"/>
  <c r="BJ127" s="1"/>
  <c r="AC127"/>
  <c r="AB127"/>
  <c r="BI127" s="1"/>
  <c r="AA127"/>
  <c r="Z127"/>
  <c r="Y127"/>
  <c r="BH127" s="1"/>
  <c r="X127"/>
  <c r="W127"/>
  <c r="V127"/>
  <c r="U127"/>
  <c r="BG127" s="1"/>
  <c r="T127"/>
  <c r="S127"/>
  <c r="R127"/>
  <c r="Q127"/>
  <c r="BF127" s="1"/>
  <c r="P127"/>
  <c r="O127"/>
  <c r="N127"/>
  <c r="M127"/>
  <c r="L127"/>
  <c r="K127"/>
  <c r="BE127" s="1"/>
  <c r="J127"/>
  <c r="I127"/>
  <c r="H127"/>
  <c r="G127"/>
  <c r="F127"/>
  <c r="E127"/>
  <c r="D127"/>
  <c r="C127"/>
  <c r="BD127" s="1"/>
  <c r="A127"/>
  <c r="AK126"/>
  <c r="AJ126"/>
  <c r="AI126"/>
  <c r="AH126"/>
  <c r="AG126"/>
  <c r="BK126" s="1"/>
  <c r="AF126"/>
  <c r="AE126"/>
  <c r="AD126"/>
  <c r="BJ126" s="1"/>
  <c r="AC126"/>
  <c r="AB126"/>
  <c r="BI126" s="1"/>
  <c r="AA126"/>
  <c r="Z126"/>
  <c r="Y126"/>
  <c r="BH126" s="1"/>
  <c r="X126"/>
  <c r="W126"/>
  <c r="V126"/>
  <c r="U126"/>
  <c r="BG126" s="1"/>
  <c r="T126"/>
  <c r="S126"/>
  <c r="R126"/>
  <c r="Q126"/>
  <c r="BF126" s="1"/>
  <c r="P126"/>
  <c r="O126"/>
  <c r="N126"/>
  <c r="M126"/>
  <c r="L126"/>
  <c r="K126"/>
  <c r="BE126" s="1"/>
  <c r="J126"/>
  <c r="I126"/>
  <c r="H126"/>
  <c r="G126"/>
  <c r="F126"/>
  <c r="E126"/>
  <c r="D126"/>
  <c r="C126"/>
  <c r="BD126" s="1"/>
  <c r="A126"/>
  <c r="AK125"/>
  <c r="AJ125"/>
  <c r="AI125"/>
  <c r="AH125"/>
  <c r="AG125"/>
  <c r="BK125" s="1"/>
  <c r="AF125"/>
  <c r="AE125"/>
  <c r="AD125"/>
  <c r="BJ125" s="1"/>
  <c r="AC125"/>
  <c r="AB125"/>
  <c r="BI125" s="1"/>
  <c r="AA125"/>
  <c r="Z125"/>
  <c r="Y125"/>
  <c r="BH125" s="1"/>
  <c r="X125"/>
  <c r="W125"/>
  <c r="V125"/>
  <c r="U125"/>
  <c r="BG125" s="1"/>
  <c r="T125"/>
  <c r="S125"/>
  <c r="R125"/>
  <c r="Q125"/>
  <c r="BF125" s="1"/>
  <c r="P125"/>
  <c r="O125"/>
  <c r="N125"/>
  <c r="M125"/>
  <c r="L125"/>
  <c r="K125"/>
  <c r="BE125" s="1"/>
  <c r="J125"/>
  <c r="I125"/>
  <c r="H125"/>
  <c r="G125"/>
  <c r="F125"/>
  <c r="E125"/>
  <c r="D125"/>
  <c r="C125"/>
  <c r="BD125" s="1"/>
  <c r="A125"/>
  <c r="AK124"/>
  <c r="AJ124"/>
  <c r="AI124"/>
  <c r="AH124"/>
  <c r="AG124"/>
  <c r="BK124" s="1"/>
  <c r="AF124"/>
  <c r="AE124"/>
  <c r="AD124"/>
  <c r="BJ124" s="1"/>
  <c r="AC124"/>
  <c r="AB124"/>
  <c r="BI124" s="1"/>
  <c r="AA124"/>
  <c r="Z124"/>
  <c r="Y124"/>
  <c r="BH124" s="1"/>
  <c r="X124"/>
  <c r="W124"/>
  <c r="V124"/>
  <c r="U124"/>
  <c r="BG124" s="1"/>
  <c r="T124"/>
  <c r="S124"/>
  <c r="R124"/>
  <c r="Q124"/>
  <c r="BF124" s="1"/>
  <c r="P124"/>
  <c r="O124"/>
  <c r="N124"/>
  <c r="M124"/>
  <c r="L124"/>
  <c r="K124"/>
  <c r="BE124" s="1"/>
  <c r="J124"/>
  <c r="I124"/>
  <c r="H124"/>
  <c r="G124"/>
  <c r="F124"/>
  <c r="E124"/>
  <c r="D124"/>
  <c r="C124"/>
  <c r="BD124" s="1"/>
  <c r="A124"/>
  <c r="AK123"/>
  <c r="AJ123"/>
  <c r="AI123"/>
  <c r="AH123"/>
  <c r="AG123"/>
  <c r="BK123" s="1"/>
  <c r="AF123"/>
  <c r="AE123"/>
  <c r="AD123"/>
  <c r="BJ123" s="1"/>
  <c r="AC123"/>
  <c r="AB123"/>
  <c r="BI123" s="1"/>
  <c r="AA123"/>
  <c r="Z123"/>
  <c r="Y123"/>
  <c r="BH123" s="1"/>
  <c r="X123"/>
  <c r="W123"/>
  <c r="V123"/>
  <c r="U123"/>
  <c r="BG123" s="1"/>
  <c r="T123"/>
  <c r="S123"/>
  <c r="R123"/>
  <c r="Q123"/>
  <c r="BF123" s="1"/>
  <c r="P123"/>
  <c r="O123"/>
  <c r="N123"/>
  <c r="M123"/>
  <c r="L123"/>
  <c r="K123"/>
  <c r="BE123" s="1"/>
  <c r="J123"/>
  <c r="I123"/>
  <c r="H123"/>
  <c r="G123"/>
  <c r="F123"/>
  <c r="E123"/>
  <c r="D123"/>
  <c r="C123"/>
  <c r="BD123" s="1"/>
  <c r="A123"/>
  <c r="AK122"/>
  <c r="AJ122"/>
  <c r="AI122"/>
  <c r="AH122"/>
  <c r="AG122"/>
  <c r="BK122" s="1"/>
  <c r="AF122"/>
  <c r="AE122"/>
  <c r="AD122"/>
  <c r="BJ122" s="1"/>
  <c r="AC122"/>
  <c r="AB122"/>
  <c r="BI122" s="1"/>
  <c r="AA122"/>
  <c r="Z122"/>
  <c r="Y122"/>
  <c r="BH122" s="1"/>
  <c r="X122"/>
  <c r="W122"/>
  <c r="V122"/>
  <c r="U122"/>
  <c r="BG122" s="1"/>
  <c r="T122"/>
  <c r="S122"/>
  <c r="R122"/>
  <c r="Q122"/>
  <c r="BF122" s="1"/>
  <c r="P122"/>
  <c r="O122"/>
  <c r="N122"/>
  <c r="M122"/>
  <c r="L122"/>
  <c r="K122"/>
  <c r="BE122" s="1"/>
  <c r="J122"/>
  <c r="I122"/>
  <c r="H122"/>
  <c r="G122"/>
  <c r="F122"/>
  <c r="E122"/>
  <c r="D122"/>
  <c r="C122"/>
  <c r="BD122" s="1"/>
  <c r="A122"/>
  <c r="AK121"/>
  <c r="AJ121"/>
  <c r="AI121"/>
  <c r="AH121"/>
  <c r="AG121"/>
  <c r="BK121" s="1"/>
  <c r="AF121"/>
  <c r="AE121"/>
  <c r="AD121"/>
  <c r="BJ121" s="1"/>
  <c r="AC121"/>
  <c r="AB121"/>
  <c r="BI121" s="1"/>
  <c r="AA121"/>
  <c r="Z121"/>
  <c r="Y121"/>
  <c r="BH121" s="1"/>
  <c r="X121"/>
  <c r="W121"/>
  <c r="V121"/>
  <c r="U121"/>
  <c r="BG121" s="1"/>
  <c r="T121"/>
  <c r="S121"/>
  <c r="R121"/>
  <c r="Q121"/>
  <c r="BF121" s="1"/>
  <c r="P121"/>
  <c r="O121"/>
  <c r="N121"/>
  <c r="M121"/>
  <c r="L121"/>
  <c r="K121"/>
  <c r="BE121" s="1"/>
  <c r="J121"/>
  <c r="I121"/>
  <c r="H121"/>
  <c r="G121"/>
  <c r="F121"/>
  <c r="E121"/>
  <c r="D121"/>
  <c r="C121"/>
  <c r="BD121" s="1"/>
  <c r="A121"/>
  <c r="AK120"/>
  <c r="AJ120"/>
  <c r="AI120"/>
  <c r="AH120"/>
  <c r="AG120"/>
  <c r="BK120" s="1"/>
  <c r="AF120"/>
  <c r="AE120"/>
  <c r="AD120"/>
  <c r="BJ120" s="1"/>
  <c r="AC120"/>
  <c r="AB120"/>
  <c r="BI120" s="1"/>
  <c r="AA120"/>
  <c r="Z120"/>
  <c r="Y120"/>
  <c r="BH120" s="1"/>
  <c r="X120"/>
  <c r="W120"/>
  <c r="V120"/>
  <c r="U120"/>
  <c r="BG120" s="1"/>
  <c r="T120"/>
  <c r="S120"/>
  <c r="R120"/>
  <c r="Q120"/>
  <c r="BF120" s="1"/>
  <c r="P120"/>
  <c r="O120"/>
  <c r="N120"/>
  <c r="M120"/>
  <c r="L120"/>
  <c r="K120"/>
  <c r="BE120" s="1"/>
  <c r="J120"/>
  <c r="I120"/>
  <c r="H120"/>
  <c r="G120"/>
  <c r="F120"/>
  <c r="E120"/>
  <c r="D120"/>
  <c r="C120"/>
  <c r="BD120" s="1"/>
  <c r="A120"/>
  <c r="AK119"/>
  <c r="AJ119"/>
  <c r="AI119"/>
  <c r="AH119"/>
  <c r="AG119"/>
  <c r="BK119" s="1"/>
  <c r="AF119"/>
  <c r="AE119"/>
  <c r="AD119"/>
  <c r="BJ119" s="1"/>
  <c r="AC119"/>
  <c r="AB119"/>
  <c r="BI119" s="1"/>
  <c r="AA119"/>
  <c r="Z119"/>
  <c r="Y119"/>
  <c r="BH119" s="1"/>
  <c r="X119"/>
  <c r="W119"/>
  <c r="V119"/>
  <c r="U119"/>
  <c r="BG119" s="1"/>
  <c r="T119"/>
  <c r="S119"/>
  <c r="R119"/>
  <c r="Q119"/>
  <c r="BF119" s="1"/>
  <c r="P119"/>
  <c r="O119"/>
  <c r="N119"/>
  <c r="M119"/>
  <c r="L119"/>
  <c r="K119"/>
  <c r="BE119" s="1"/>
  <c r="J119"/>
  <c r="I119"/>
  <c r="H119"/>
  <c r="G119"/>
  <c r="F119"/>
  <c r="E119"/>
  <c r="D119"/>
  <c r="C119"/>
  <c r="BD119" s="1"/>
  <c r="A119"/>
  <c r="AK118"/>
  <c r="AJ118"/>
  <c r="AI118"/>
  <c r="AH118"/>
  <c r="AG118"/>
  <c r="BK118" s="1"/>
  <c r="AF118"/>
  <c r="AE118"/>
  <c r="AD118"/>
  <c r="BJ118" s="1"/>
  <c r="AC118"/>
  <c r="AB118"/>
  <c r="BI118" s="1"/>
  <c r="AA118"/>
  <c r="Z118"/>
  <c r="Y118"/>
  <c r="BH118" s="1"/>
  <c r="X118"/>
  <c r="W118"/>
  <c r="V118"/>
  <c r="U118"/>
  <c r="BG118" s="1"/>
  <c r="T118"/>
  <c r="S118"/>
  <c r="R118"/>
  <c r="Q118"/>
  <c r="BF118" s="1"/>
  <c r="P118"/>
  <c r="O118"/>
  <c r="N118"/>
  <c r="M118"/>
  <c r="L118"/>
  <c r="K118"/>
  <c r="BE118" s="1"/>
  <c r="J118"/>
  <c r="I118"/>
  <c r="H118"/>
  <c r="G118"/>
  <c r="F118"/>
  <c r="E118"/>
  <c r="D118"/>
  <c r="C118"/>
  <c r="BD118" s="1"/>
  <c r="A118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A117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A116"/>
  <c r="AK115"/>
  <c r="AJ115"/>
  <c r="AI115"/>
  <c r="AH115"/>
  <c r="AG115"/>
  <c r="AF115"/>
  <c r="AE115"/>
  <c r="AD115"/>
  <c r="AC115"/>
  <c r="AB115"/>
  <c r="AA115"/>
  <c r="Z115"/>
  <c r="Y115"/>
  <c r="BH115" s="1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A115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A114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A113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C112"/>
  <c r="A112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C111"/>
  <c r="A111"/>
  <c r="AK110"/>
  <c r="AJ110"/>
  <c r="AI110"/>
  <c r="AH110"/>
  <c r="AG110"/>
  <c r="AF110"/>
  <c r="AE110"/>
  <c r="AD110"/>
  <c r="AC110"/>
  <c r="AB110"/>
  <c r="AA110"/>
  <c r="Z110"/>
  <c r="Y110"/>
  <c r="BH110" s="1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C110"/>
  <c r="A110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C109"/>
  <c r="A109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A108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A107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A106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A105"/>
  <c r="AK104"/>
  <c r="AJ104"/>
  <c r="AI104"/>
  <c r="AH104"/>
  <c r="AG104"/>
  <c r="AF104"/>
  <c r="AE104"/>
  <c r="AD104"/>
  <c r="AC104"/>
  <c r="AB104"/>
  <c r="AA104"/>
  <c r="Z104"/>
  <c r="Y104"/>
  <c r="BH104" s="1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A104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A103"/>
  <c r="AK102"/>
  <c r="AJ102"/>
  <c r="AI102"/>
  <c r="AH102"/>
  <c r="AG102"/>
  <c r="BK102" s="1"/>
  <c r="AF102"/>
  <c r="AE102"/>
  <c r="AD102"/>
  <c r="BJ102" s="1"/>
  <c r="AC102"/>
  <c r="AB102"/>
  <c r="BI102" s="1"/>
  <c r="AA102"/>
  <c r="Z102"/>
  <c r="Y102"/>
  <c r="BH102" s="1"/>
  <c r="X102"/>
  <c r="W102"/>
  <c r="V102"/>
  <c r="U102"/>
  <c r="BG102" s="1"/>
  <c r="T102"/>
  <c r="S102"/>
  <c r="R102"/>
  <c r="Q102"/>
  <c r="BF102" s="1"/>
  <c r="P102"/>
  <c r="O102"/>
  <c r="N102"/>
  <c r="M102"/>
  <c r="L102"/>
  <c r="K102"/>
  <c r="BE102" s="1"/>
  <c r="J102"/>
  <c r="I102"/>
  <c r="H102"/>
  <c r="G102"/>
  <c r="F102"/>
  <c r="E102"/>
  <c r="D102"/>
  <c r="C102"/>
  <c r="BD102" s="1"/>
  <c r="A102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A101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A100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A99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A98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A97"/>
  <c r="AK96"/>
  <c r="AJ96"/>
  <c r="AI96"/>
  <c r="AH96"/>
  <c r="AG96"/>
  <c r="AF96"/>
  <c r="AE96"/>
  <c r="AD96"/>
  <c r="AC96"/>
  <c r="AB96"/>
  <c r="AA96"/>
  <c r="Z96"/>
  <c r="Z156" s="1"/>
  <c r="Y96"/>
  <c r="X96"/>
  <c r="W96"/>
  <c r="V96"/>
  <c r="U96"/>
  <c r="T96"/>
  <c r="S96"/>
  <c r="R96"/>
  <c r="R156" s="1"/>
  <c r="Q96"/>
  <c r="P96"/>
  <c r="O96"/>
  <c r="N96"/>
  <c r="M96"/>
  <c r="L96"/>
  <c r="L156" s="1"/>
  <c r="K96"/>
  <c r="J96"/>
  <c r="I96"/>
  <c r="H96"/>
  <c r="G96"/>
  <c r="F96"/>
  <c r="E96"/>
  <c r="D96"/>
  <c r="C96"/>
  <c r="A96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AK94"/>
  <c r="AJ94"/>
  <c r="AI94"/>
  <c r="AH94"/>
  <c r="AG94"/>
  <c r="BA94" s="1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A88"/>
  <c r="BK117" l="1"/>
  <c r="BK116"/>
  <c r="BK115"/>
  <c r="BK114"/>
  <c r="BK113"/>
  <c r="BK112"/>
  <c r="BK111"/>
  <c r="BK110"/>
  <c r="BK108"/>
  <c r="BK107"/>
  <c r="BK106"/>
  <c r="BJ117"/>
  <c r="BJ116"/>
  <c r="BJ115"/>
  <c r="BJ114"/>
  <c r="BJ113"/>
  <c r="BJ112"/>
  <c r="BJ111"/>
  <c r="BJ110"/>
  <c r="BJ109"/>
  <c r="BJ108"/>
  <c r="BJ107"/>
  <c r="BJ106"/>
  <c r="BI117"/>
  <c r="BI116"/>
  <c r="BI115"/>
  <c r="BI114"/>
  <c r="BI113"/>
  <c r="BI112"/>
  <c r="BI111"/>
  <c r="BI110"/>
  <c r="BI109"/>
  <c r="BI108"/>
  <c r="BI107"/>
  <c r="BI106"/>
  <c r="BH117"/>
  <c r="BH116"/>
  <c r="BH114"/>
  <c r="BH113"/>
  <c r="BH112"/>
  <c r="BH111"/>
  <c r="BH109"/>
  <c r="BH108"/>
  <c r="BH107"/>
  <c r="BH106"/>
  <c r="BG111"/>
  <c r="BG110"/>
  <c r="BG109"/>
  <c r="BG106"/>
  <c r="BG114"/>
  <c r="BG117"/>
  <c r="BG116"/>
  <c r="BG115"/>
  <c r="BG113"/>
  <c r="BG112"/>
  <c r="BG108"/>
  <c r="BG107"/>
  <c r="BF114"/>
  <c r="BF112"/>
  <c r="BF107"/>
  <c r="BF106"/>
  <c r="BF117"/>
  <c r="BF116"/>
  <c r="BF115"/>
  <c r="BF113"/>
  <c r="BF111"/>
  <c r="BF110"/>
  <c r="BF109"/>
  <c r="BF108"/>
  <c r="BE107"/>
  <c r="BE108"/>
  <c r="BE116"/>
  <c r="BE111"/>
  <c r="BE117"/>
  <c r="BE115"/>
  <c r="BE114"/>
  <c r="BE113"/>
  <c r="BE112"/>
  <c r="BE110"/>
  <c r="BE109"/>
  <c r="BE106"/>
  <c r="BD115"/>
  <c r="BD110"/>
  <c r="BD109"/>
  <c r="BD117"/>
  <c r="BD116"/>
  <c r="BD114"/>
  <c r="BD113"/>
  <c r="BD112"/>
  <c r="BD111"/>
  <c r="BD108"/>
  <c r="BD107"/>
  <c r="BD106"/>
  <c r="BL106" s="1"/>
  <c r="BK105"/>
  <c r="BJ105"/>
  <c r="BI105"/>
  <c r="BH105"/>
  <c r="BG105"/>
  <c r="BF105"/>
  <c r="BE105"/>
  <c r="BD105"/>
  <c r="BK104"/>
  <c r="BJ104"/>
  <c r="BI104"/>
  <c r="BG104"/>
  <c r="BF104"/>
  <c r="BE104"/>
  <c r="BD104"/>
  <c r="BK103"/>
  <c r="BJ103"/>
  <c r="BI103"/>
  <c r="BH103"/>
  <c r="BG103"/>
  <c r="BF103"/>
  <c r="BE103"/>
  <c r="BD103"/>
  <c r="BK101"/>
  <c r="BJ101"/>
  <c r="BI101"/>
  <c r="BH101"/>
  <c r="BG101"/>
  <c r="BF101"/>
  <c r="BE101"/>
  <c r="BD101"/>
  <c r="BK100"/>
  <c r="BJ100"/>
  <c r="BI100"/>
  <c r="BH100"/>
  <c r="BG100"/>
  <c r="BF100"/>
  <c r="BE100"/>
  <c r="BD100"/>
  <c r="BK99"/>
  <c r="BJ99"/>
  <c r="BI99"/>
  <c r="AC156"/>
  <c r="BH99"/>
  <c r="BG99"/>
  <c r="BF99"/>
  <c r="BE99"/>
  <c r="BD99"/>
  <c r="BK98"/>
  <c r="BJ98"/>
  <c r="BI98"/>
  <c r="BH98"/>
  <c r="BG98"/>
  <c r="BF98"/>
  <c r="BE98"/>
  <c r="BD98"/>
  <c r="AK156"/>
  <c r="AJ156"/>
  <c r="AI156"/>
  <c r="AH156"/>
  <c r="BJ97"/>
  <c r="BI97"/>
  <c r="AB156"/>
  <c r="AA156"/>
  <c r="BH97"/>
  <c r="Y156"/>
  <c r="X156"/>
  <c r="BG97"/>
  <c r="BF97"/>
  <c r="M156"/>
  <c r="BE97"/>
  <c r="J156"/>
  <c r="I156"/>
  <c r="G156"/>
  <c r="BD97"/>
  <c r="C156"/>
  <c r="W156"/>
  <c r="Q156"/>
  <c r="P156"/>
  <c r="O156" s="1"/>
  <c r="N156" s="1"/>
  <c r="BJ96"/>
  <c r="BJ156" s="1"/>
  <c r="F156"/>
  <c r="E156" s="1"/>
  <c r="D156" s="1"/>
  <c r="H156"/>
  <c r="BE96"/>
  <c r="BF96"/>
  <c r="BG96"/>
  <c r="BK97"/>
  <c r="BK96"/>
  <c r="AG156"/>
  <c r="BK109"/>
  <c r="BG156" i="27"/>
  <c r="V156" i="22"/>
  <c r="U156" s="1"/>
  <c r="T156" s="1"/>
  <c r="S156" s="1"/>
  <c r="AF156"/>
  <c r="AE156" s="1"/>
  <c r="AD156" s="1"/>
  <c r="BD96"/>
  <c r="BH96"/>
  <c r="BH156" s="1"/>
  <c r="BL103"/>
  <c r="BL105"/>
  <c r="BL107"/>
  <c r="BL119"/>
  <c r="BL121"/>
  <c r="BL125"/>
  <c r="E38" i="32" s="1"/>
  <c r="BL129" i="22"/>
  <c r="BL131"/>
  <c r="BL135"/>
  <c r="BL139"/>
  <c r="E52" i="32" s="1"/>
  <c r="BL147" i="22"/>
  <c r="E60" i="32" s="1"/>
  <c r="BL149" i="22"/>
  <c r="E62" i="32" s="1"/>
  <c r="BL151" i="22"/>
  <c r="E64" i="32" s="1"/>
  <c r="BL155" i="22"/>
  <c r="K156"/>
  <c r="BI96"/>
  <c r="BI156" s="1"/>
  <c r="BL98"/>
  <c r="BL100"/>
  <c r="BL102"/>
  <c r="BL118"/>
  <c r="BL120"/>
  <c r="BL122"/>
  <c r="BL124"/>
  <c r="E37" i="32" s="1"/>
  <c r="BL126" i="22"/>
  <c r="E39" i="32" s="1"/>
  <c r="BL128" i="22"/>
  <c r="BL130"/>
  <c r="BL132"/>
  <c r="BL136"/>
  <c r="BL138"/>
  <c r="E51" i="32" s="1"/>
  <c r="BL140" i="22"/>
  <c r="E53" i="32" s="1"/>
  <c r="BL142" i="22"/>
  <c r="BL146"/>
  <c r="E59" i="32" s="1"/>
  <c r="BL148" i="22"/>
  <c r="E61" i="32" s="1"/>
  <c r="BL150" i="22"/>
  <c r="E63" i="32" s="1"/>
  <c r="BL152" i="22"/>
  <c r="E65" i="32" s="1"/>
  <c r="BL154" i="22"/>
  <c r="BM124"/>
  <c r="BM125"/>
  <c r="BM126"/>
  <c r="BM138"/>
  <c r="BM139"/>
  <c r="BM140"/>
  <c r="BM146"/>
  <c r="BM147"/>
  <c r="BM148"/>
  <c r="BM149"/>
  <c r="BM150"/>
  <c r="BM151"/>
  <c r="BM152"/>
  <c r="AK77"/>
  <c r="AJ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AK75"/>
  <c r="AJ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AF69"/>
  <c r="AE69"/>
  <c r="AD69"/>
  <c r="AC69"/>
  <c r="AC74" s="1"/>
  <c r="AB69"/>
  <c r="AA69"/>
  <c r="Z69"/>
  <c r="Y69"/>
  <c r="X69"/>
  <c r="W69"/>
  <c r="W74" s="1"/>
  <c r="V69"/>
  <c r="U69"/>
  <c r="T69"/>
  <c r="S69"/>
  <c r="R69"/>
  <c r="Q69"/>
  <c r="P69"/>
  <c r="O69"/>
  <c r="N69"/>
  <c r="M69"/>
  <c r="L69"/>
  <c r="K69"/>
  <c r="J69"/>
  <c r="I69"/>
  <c r="I74" s="1"/>
  <c r="H69"/>
  <c r="G69"/>
  <c r="F69"/>
  <c r="E69"/>
  <c r="D69"/>
  <c r="C69"/>
  <c r="C74" s="1"/>
  <c r="B68"/>
  <c r="B155" s="1"/>
  <c r="B67"/>
  <c r="B154" s="1"/>
  <c r="B66"/>
  <c r="B153" s="1"/>
  <c r="B65"/>
  <c r="B152" s="1"/>
  <c r="B64"/>
  <c r="B151" s="1"/>
  <c r="B63"/>
  <c r="B150" s="1"/>
  <c r="B62"/>
  <c r="B149" s="1"/>
  <c r="B61"/>
  <c r="B148" s="1"/>
  <c r="B60"/>
  <c r="B147" s="1"/>
  <c r="B59"/>
  <c r="B146" s="1"/>
  <c r="B58"/>
  <c r="B145" s="1"/>
  <c r="B57"/>
  <c r="B144" s="1"/>
  <c r="B56"/>
  <c r="B143" s="1"/>
  <c r="B55"/>
  <c r="B142" s="1"/>
  <c r="B54"/>
  <c r="B141" s="1"/>
  <c r="B53"/>
  <c r="B140" s="1"/>
  <c r="B52"/>
  <c r="B139" s="1"/>
  <c r="B51"/>
  <c r="B138" s="1"/>
  <c r="B50"/>
  <c r="B137" s="1"/>
  <c r="B49"/>
  <c r="B136" s="1"/>
  <c r="B48"/>
  <c r="B135" s="1"/>
  <c r="B47"/>
  <c r="B134" s="1"/>
  <c r="B46"/>
  <c r="B133" s="1"/>
  <c r="B45"/>
  <c r="B132" s="1"/>
  <c r="B44"/>
  <c r="B131" s="1"/>
  <c r="B43"/>
  <c r="B130" s="1"/>
  <c r="B42"/>
  <c r="B129" s="1"/>
  <c r="B41"/>
  <c r="B128" s="1"/>
  <c r="B40"/>
  <c r="B127" s="1"/>
  <c r="B39"/>
  <c r="B126" s="1"/>
  <c r="B38"/>
  <c r="B125" s="1"/>
  <c r="B37"/>
  <c r="B124" s="1"/>
  <c r="B36"/>
  <c r="B123" s="1"/>
  <c r="B35"/>
  <c r="B122" s="1"/>
  <c r="B34"/>
  <c r="B121" s="1"/>
  <c r="B33"/>
  <c r="B120" s="1"/>
  <c r="B32"/>
  <c r="B119" s="1"/>
  <c r="B31"/>
  <c r="B118" s="1"/>
  <c r="B30"/>
  <c r="B117" s="1"/>
  <c r="B29"/>
  <c r="B116" s="1"/>
  <c r="B28"/>
  <c r="B115" s="1"/>
  <c r="B27"/>
  <c r="B114" s="1"/>
  <c r="B26"/>
  <c r="B113" s="1"/>
  <c r="B25"/>
  <c r="B112" s="1"/>
  <c r="B24"/>
  <c r="B111" s="1"/>
  <c r="B23"/>
  <c r="B110" s="1"/>
  <c r="B22"/>
  <c r="B109" s="1"/>
  <c r="B21"/>
  <c r="B108" s="1"/>
  <c r="B20"/>
  <c r="B107" s="1"/>
  <c r="B19"/>
  <c r="B106" s="1"/>
  <c r="B18"/>
  <c r="B105" s="1"/>
  <c r="B17"/>
  <c r="B104" s="1"/>
  <c r="B16"/>
  <c r="B103" s="1"/>
  <c r="B15"/>
  <c r="B102" s="1"/>
  <c r="B14"/>
  <c r="B101" s="1"/>
  <c r="B13"/>
  <c r="B100" s="1"/>
  <c r="B12"/>
  <c r="B99" s="1"/>
  <c r="B11"/>
  <c r="B98" s="1"/>
  <c r="B10"/>
  <c r="B97" s="1"/>
  <c r="B9"/>
  <c r="B96" s="1"/>
  <c r="A4"/>
  <c r="A91" s="1"/>
  <c r="A3"/>
  <c r="A2"/>
  <c r="A89" s="1"/>
  <c r="A1"/>
  <c r="BL99" l="1"/>
  <c r="AA74"/>
  <c r="Y74"/>
  <c r="BL117"/>
  <c r="BM117" s="1"/>
  <c r="BL108"/>
  <c r="BM108" s="1"/>
  <c r="BL110"/>
  <c r="BM110" s="1"/>
  <c r="BL116"/>
  <c r="BM116" s="1"/>
  <c r="BL111"/>
  <c r="E24" i="32" s="1"/>
  <c r="BL114" i="22"/>
  <c r="E27" i="32" s="1"/>
  <c r="E23"/>
  <c r="BL104" i="22"/>
  <c r="BM104" s="1"/>
  <c r="BL101"/>
  <c r="E14" i="32" s="1"/>
  <c r="BE156" i="22"/>
  <c r="AE74"/>
  <c r="BD156"/>
  <c r="BK156"/>
  <c r="BL97"/>
  <c r="BG156"/>
  <c r="BF156"/>
  <c r="AD74"/>
  <c r="AB74"/>
  <c r="Z74"/>
  <c r="X74"/>
  <c r="V74"/>
  <c r="U74"/>
  <c r="T74"/>
  <c r="S74"/>
  <c r="R74"/>
  <c r="Q74"/>
  <c r="BL96"/>
  <c r="E9" i="32" s="1"/>
  <c r="P74" i="22"/>
  <c r="O74"/>
  <c r="N74" s="1"/>
  <c r="M74"/>
  <c r="L74"/>
  <c r="K74"/>
  <c r="J74"/>
  <c r="H74"/>
  <c r="G74"/>
  <c r="F74"/>
  <c r="E74"/>
  <c r="D74"/>
  <c r="BM96"/>
  <c r="BF156" i="27"/>
  <c r="BM154" i="22"/>
  <c r="E67" i="32"/>
  <c r="BM136" i="22"/>
  <c r="E49" i="32"/>
  <c r="BM130" i="22"/>
  <c r="E43" i="32"/>
  <c r="BM122" i="22"/>
  <c r="E35" i="32"/>
  <c r="BM118" i="22"/>
  <c r="E31" i="32"/>
  <c r="E17"/>
  <c r="BM100" i="22"/>
  <c r="E13" i="32"/>
  <c r="BM155" i="22"/>
  <c r="E68" i="32"/>
  <c r="BM131" i="22"/>
  <c r="E44" i="32"/>
  <c r="BM119" i="22"/>
  <c r="E32" i="32"/>
  <c r="BM105" i="22"/>
  <c r="E18" i="32"/>
  <c r="BM101" i="22"/>
  <c r="BM97"/>
  <c r="E10" i="32"/>
  <c r="BM142" i="22"/>
  <c r="E55" i="32"/>
  <c r="BM132" i="22"/>
  <c r="E45" i="32"/>
  <c r="BM128" i="22"/>
  <c r="E41" i="32"/>
  <c r="BM120" i="22"/>
  <c r="E33" i="32"/>
  <c r="BM106" i="22"/>
  <c r="E19" i="32"/>
  <c r="BM102" i="22"/>
  <c r="E15" i="32"/>
  <c r="BM98" i="22"/>
  <c r="E11" i="32"/>
  <c r="BM135" i="22"/>
  <c r="E48" i="32"/>
  <c r="BM129" i="22"/>
  <c r="E42" i="32"/>
  <c r="BM121" i="22"/>
  <c r="E34" i="32"/>
  <c r="BM107" i="22"/>
  <c r="E20" i="32"/>
  <c r="BM103" i="22"/>
  <c r="E16" i="32"/>
  <c r="BM99" i="22"/>
  <c r="E12" i="32"/>
  <c r="AF74" i="22"/>
  <c r="A90"/>
  <c r="AF155" i="17"/>
  <c r="AE155"/>
  <c r="AD155"/>
  <c r="AC155"/>
  <c r="AB155"/>
  <c r="AA155"/>
  <c r="Z155"/>
  <c r="BH155" s="1"/>
  <c r="Y155"/>
  <c r="X155"/>
  <c r="W155"/>
  <c r="V155"/>
  <c r="BG155" s="1"/>
  <c r="U155"/>
  <c r="T155"/>
  <c r="S155"/>
  <c r="BF155" s="1"/>
  <c r="R155"/>
  <c r="Q155"/>
  <c r="P155"/>
  <c r="O155"/>
  <c r="N155"/>
  <c r="BE155" s="1"/>
  <c r="M155"/>
  <c r="L155"/>
  <c r="K155"/>
  <c r="J155"/>
  <c r="I155"/>
  <c r="H155"/>
  <c r="G155"/>
  <c r="F155"/>
  <c r="E155"/>
  <c r="D155"/>
  <c r="C155"/>
  <c r="BD155" s="1"/>
  <c r="A155"/>
  <c r="AF154"/>
  <c r="AE154"/>
  <c r="AD154"/>
  <c r="AC154"/>
  <c r="AB154"/>
  <c r="AA154"/>
  <c r="Z154"/>
  <c r="BH154" s="1"/>
  <c r="Y154"/>
  <c r="X154"/>
  <c r="W154"/>
  <c r="V154"/>
  <c r="BG154" s="1"/>
  <c r="U154"/>
  <c r="T154"/>
  <c r="S154"/>
  <c r="BF154" s="1"/>
  <c r="R154"/>
  <c r="Q154"/>
  <c r="P154"/>
  <c r="O154"/>
  <c r="N154"/>
  <c r="BE154" s="1"/>
  <c r="M154"/>
  <c r="L154"/>
  <c r="K154"/>
  <c r="J154"/>
  <c r="I154"/>
  <c r="H154"/>
  <c r="G154"/>
  <c r="F154"/>
  <c r="E154"/>
  <c r="D154"/>
  <c r="C154"/>
  <c r="BD154" s="1"/>
  <c r="A154"/>
  <c r="AF153"/>
  <c r="AE153"/>
  <c r="AD153"/>
  <c r="AC153"/>
  <c r="AB153"/>
  <c r="AA153"/>
  <c r="Z153"/>
  <c r="BH153" s="1"/>
  <c r="Y153"/>
  <c r="X153"/>
  <c r="W153"/>
  <c r="V153"/>
  <c r="BG153" s="1"/>
  <c r="U153"/>
  <c r="T153"/>
  <c r="S153"/>
  <c r="BF153" s="1"/>
  <c r="R153"/>
  <c r="Q153"/>
  <c r="P153"/>
  <c r="O153"/>
  <c r="N153"/>
  <c r="BE153" s="1"/>
  <c r="M153"/>
  <c r="L153"/>
  <c r="K153"/>
  <c r="J153"/>
  <c r="I153"/>
  <c r="H153"/>
  <c r="G153"/>
  <c r="F153"/>
  <c r="E153"/>
  <c r="D153"/>
  <c r="C153"/>
  <c r="BD153" s="1"/>
  <c r="A153"/>
  <c r="AF152"/>
  <c r="AE152"/>
  <c r="AD152"/>
  <c r="AC152"/>
  <c r="AB152"/>
  <c r="AA152"/>
  <c r="Z152"/>
  <c r="BH152" s="1"/>
  <c r="Y152"/>
  <c r="X152"/>
  <c r="W152"/>
  <c r="V152"/>
  <c r="BG152" s="1"/>
  <c r="U152"/>
  <c r="T152"/>
  <c r="S152"/>
  <c r="BF152" s="1"/>
  <c r="R152"/>
  <c r="Q152"/>
  <c r="P152"/>
  <c r="O152"/>
  <c r="N152"/>
  <c r="BE152" s="1"/>
  <c r="M152"/>
  <c r="L152"/>
  <c r="K152"/>
  <c r="J152"/>
  <c r="I152"/>
  <c r="H152"/>
  <c r="G152"/>
  <c r="F152"/>
  <c r="E152"/>
  <c r="D152"/>
  <c r="C152"/>
  <c r="BD152" s="1"/>
  <c r="BI152" s="1"/>
  <c r="A152"/>
  <c r="AF151"/>
  <c r="AE151"/>
  <c r="AD151"/>
  <c r="AC151"/>
  <c r="AB151"/>
  <c r="AA151"/>
  <c r="Z151"/>
  <c r="BH151" s="1"/>
  <c r="Y151"/>
  <c r="X151"/>
  <c r="W151"/>
  <c r="V151"/>
  <c r="BG151" s="1"/>
  <c r="U151"/>
  <c r="T151"/>
  <c r="S151"/>
  <c r="BF151" s="1"/>
  <c r="R151"/>
  <c r="Q151"/>
  <c r="P151"/>
  <c r="O151"/>
  <c r="N151"/>
  <c r="BE151" s="1"/>
  <c r="M151"/>
  <c r="L151"/>
  <c r="K151"/>
  <c r="J151"/>
  <c r="I151"/>
  <c r="H151"/>
  <c r="G151"/>
  <c r="F151"/>
  <c r="E151"/>
  <c r="D151"/>
  <c r="C151"/>
  <c r="BD151" s="1"/>
  <c r="A151"/>
  <c r="AF150"/>
  <c r="AE150"/>
  <c r="AD150"/>
  <c r="AC150"/>
  <c r="AB150"/>
  <c r="AA150"/>
  <c r="Z150"/>
  <c r="BH150" s="1"/>
  <c r="Y150"/>
  <c r="X150"/>
  <c r="W150"/>
  <c r="V150"/>
  <c r="BG150" s="1"/>
  <c r="U150"/>
  <c r="T150"/>
  <c r="S150"/>
  <c r="BF150" s="1"/>
  <c r="R150"/>
  <c r="Q150"/>
  <c r="P150"/>
  <c r="O150"/>
  <c r="N150"/>
  <c r="BE150" s="1"/>
  <c r="M150"/>
  <c r="L150"/>
  <c r="K150"/>
  <c r="J150"/>
  <c r="I150"/>
  <c r="H150"/>
  <c r="G150"/>
  <c r="F150"/>
  <c r="E150"/>
  <c r="D150"/>
  <c r="C150"/>
  <c r="BD150" s="1"/>
  <c r="A150"/>
  <c r="AF149"/>
  <c r="AE149"/>
  <c r="AD149"/>
  <c r="AC149"/>
  <c r="AB149"/>
  <c r="AA149"/>
  <c r="Z149"/>
  <c r="BH149" s="1"/>
  <c r="Y149"/>
  <c r="X149"/>
  <c r="W149"/>
  <c r="V149"/>
  <c r="BG149" s="1"/>
  <c r="U149"/>
  <c r="T149"/>
  <c r="S149"/>
  <c r="BF149" s="1"/>
  <c r="R149"/>
  <c r="Q149"/>
  <c r="P149"/>
  <c r="O149"/>
  <c r="N149"/>
  <c r="BE149" s="1"/>
  <c r="M149"/>
  <c r="L149"/>
  <c r="K149"/>
  <c r="J149"/>
  <c r="I149"/>
  <c r="H149"/>
  <c r="G149"/>
  <c r="F149"/>
  <c r="E149"/>
  <c r="D149"/>
  <c r="C149"/>
  <c r="BD149" s="1"/>
  <c r="A149"/>
  <c r="AF148"/>
  <c r="AE148"/>
  <c r="AD148"/>
  <c r="AC148"/>
  <c r="AB148"/>
  <c r="AA148"/>
  <c r="Z148"/>
  <c r="BH148" s="1"/>
  <c r="Y148"/>
  <c r="X148"/>
  <c r="W148"/>
  <c r="V148"/>
  <c r="BG148" s="1"/>
  <c r="U148"/>
  <c r="T148"/>
  <c r="S148"/>
  <c r="BF148" s="1"/>
  <c r="R148"/>
  <c r="Q148"/>
  <c r="P148"/>
  <c r="O148"/>
  <c r="N148"/>
  <c r="BE148" s="1"/>
  <c r="M148"/>
  <c r="L148"/>
  <c r="K148"/>
  <c r="J148"/>
  <c r="I148"/>
  <c r="H148"/>
  <c r="G148"/>
  <c r="F148"/>
  <c r="E148"/>
  <c r="D148"/>
  <c r="C148"/>
  <c r="BD148" s="1"/>
  <c r="A148"/>
  <c r="AF147"/>
  <c r="AE147"/>
  <c r="AD147"/>
  <c r="AC147"/>
  <c r="AB147"/>
  <c r="AA147"/>
  <c r="Z147"/>
  <c r="BH147" s="1"/>
  <c r="Y147"/>
  <c r="X147"/>
  <c r="W147"/>
  <c r="V147"/>
  <c r="BG147" s="1"/>
  <c r="U147"/>
  <c r="T147"/>
  <c r="S147"/>
  <c r="BF147" s="1"/>
  <c r="R147"/>
  <c r="Q147"/>
  <c r="P147"/>
  <c r="O147"/>
  <c r="N147"/>
  <c r="BE147" s="1"/>
  <c r="M147"/>
  <c r="L147"/>
  <c r="K147"/>
  <c r="J147"/>
  <c r="I147"/>
  <c r="H147"/>
  <c r="G147"/>
  <c r="F147"/>
  <c r="E147"/>
  <c r="D147"/>
  <c r="C147"/>
  <c r="BD147" s="1"/>
  <c r="A147"/>
  <c r="AF146"/>
  <c r="AE146"/>
  <c r="AD146"/>
  <c r="AC146"/>
  <c r="AB146"/>
  <c r="AA146"/>
  <c r="BH146" s="1"/>
  <c r="Z146"/>
  <c r="Y146"/>
  <c r="X146"/>
  <c r="W146"/>
  <c r="V146"/>
  <c r="BG146" s="1"/>
  <c r="U146"/>
  <c r="T146"/>
  <c r="S146"/>
  <c r="BF146" s="1"/>
  <c r="R146"/>
  <c r="Q146"/>
  <c r="P146"/>
  <c r="O146"/>
  <c r="N146"/>
  <c r="BE146" s="1"/>
  <c r="M146"/>
  <c r="L146"/>
  <c r="K146"/>
  <c r="J146"/>
  <c r="I146"/>
  <c r="H146"/>
  <c r="G146"/>
  <c r="F146"/>
  <c r="E146"/>
  <c r="D146"/>
  <c r="C146"/>
  <c r="BD146" s="1"/>
  <c r="A146"/>
  <c r="AF145"/>
  <c r="AE145"/>
  <c r="AD145"/>
  <c r="AC145"/>
  <c r="AB145"/>
  <c r="AA145"/>
  <c r="BH145" s="1"/>
  <c r="Z145"/>
  <c r="Y145"/>
  <c r="X145"/>
  <c r="W145"/>
  <c r="V145"/>
  <c r="BG145" s="1"/>
  <c r="U145"/>
  <c r="T145"/>
  <c r="S145"/>
  <c r="BF145" s="1"/>
  <c r="R145"/>
  <c r="Q145"/>
  <c r="P145"/>
  <c r="O145"/>
  <c r="N145"/>
  <c r="BE145" s="1"/>
  <c r="M145"/>
  <c r="L145"/>
  <c r="K145"/>
  <c r="J145"/>
  <c r="I145"/>
  <c r="H145"/>
  <c r="G145"/>
  <c r="F145"/>
  <c r="E145"/>
  <c r="D145"/>
  <c r="C145"/>
  <c r="BD145" s="1"/>
  <c r="A145"/>
  <c r="AF144"/>
  <c r="AE144"/>
  <c r="AD144"/>
  <c r="AC144"/>
  <c r="AB144"/>
  <c r="AA144"/>
  <c r="BH144" s="1"/>
  <c r="Z144"/>
  <c r="Y144"/>
  <c r="X144"/>
  <c r="W144"/>
  <c r="V144"/>
  <c r="BG144" s="1"/>
  <c r="U144"/>
  <c r="T144"/>
  <c r="S144"/>
  <c r="BF144" s="1"/>
  <c r="R144"/>
  <c r="Q144"/>
  <c r="P144"/>
  <c r="O144"/>
  <c r="N144"/>
  <c r="BE144" s="1"/>
  <c r="M144"/>
  <c r="L144"/>
  <c r="K144"/>
  <c r="J144"/>
  <c r="I144"/>
  <c r="H144"/>
  <c r="G144"/>
  <c r="F144"/>
  <c r="E144"/>
  <c r="D144"/>
  <c r="C144"/>
  <c r="BD144" s="1"/>
  <c r="A144"/>
  <c r="AF143"/>
  <c r="AE143"/>
  <c r="AD143"/>
  <c r="AC143"/>
  <c r="AB143"/>
  <c r="AA143"/>
  <c r="BH143" s="1"/>
  <c r="Z143"/>
  <c r="Y143"/>
  <c r="X143"/>
  <c r="W143"/>
  <c r="V143"/>
  <c r="BG143" s="1"/>
  <c r="U143"/>
  <c r="T143"/>
  <c r="S143"/>
  <c r="BF143" s="1"/>
  <c r="R143"/>
  <c r="Q143"/>
  <c r="P143"/>
  <c r="O143"/>
  <c r="N143"/>
  <c r="BE143" s="1"/>
  <c r="M143"/>
  <c r="L143"/>
  <c r="K143"/>
  <c r="J143"/>
  <c r="I143"/>
  <c r="H143"/>
  <c r="G143"/>
  <c r="F143"/>
  <c r="E143"/>
  <c r="D143"/>
  <c r="C143"/>
  <c r="BD143" s="1"/>
  <c r="A143"/>
  <c r="AF142"/>
  <c r="AE142"/>
  <c r="AD142"/>
  <c r="AC142"/>
  <c r="AB142"/>
  <c r="AA142"/>
  <c r="BH142" s="1"/>
  <c r="Z142"/>
  <c r="Y142"/>
  <c r="X142"/>
  <c r="W142"/>
  <c r="V142"/>
  <c r="BG142" s="1"/>
  <c r="U142"/>
  <c r="T142"/>
  <c r="S142"/>
  <c r="BF142" s="1"/>
  <c r="R142"/>
  <c r="Q142"/>
  <c r="P142"/>
  <c r="O142"/>
  <c r="N142"/>
  <c r="BE142" s="1"/>
  <c r="M142"/>
  <c r="L142"/>
  <c r="K142"/>
  <c r="J142"/>
  <c r="I142"/>
  <c r="H142"/>
  <c r="G142"/>
  <c r="F142"/>
  <c r="E142"/>
  <c r="D142"/>
  <c r="C142"/>
  <c r="BD142" s="1"/>
  <c r="A142"/>
  <c r="AF141"/>
  <c r="AE141"/>
  <c r="AD141"/>
  <c r="AC141"/>
  <c r="AB141"/>
  <c r="AA141"/>
  <c r="BH141" s="1"/>
  <c r="Z141"/>
  <c r="Y141"/>
  <c r="X141"/>
  <c r="W141"/>
  <c r="V141"/>
  <c r="BG141" s="1"/>
  <c r="U141"/>
  <c r="T141"/>
  <c r="S141"/>
  <c r="BF141" s="1"/>
  <c r="R141"/>
  <c r="Q141"/>
  <c r="P141"/>
  <c r="O141"/>
  <c r="N141"/>
  <c r="BE141" s="1"/>
  <c r="M141"/>
  <c r="L141"/>
  <c r="K141"/>
  <c r="J141"/>
  <c r="I141"/>
  <c r="H141"/>
  <c r="G141"/>
  <c r="F141"/>
  <c r="E141"/>
  <c r="D141"/>
  <c r="C141"/>
  <c r="BD141" s="1"/>
  <c r="A141"/>
  <c r="AF140"/>
  <c r="AE140"/>
  <c r="AD140"/>
  <c r="AC140"/>
  <c r="AB140"/>
  <c r="AA140"/>
  <c r="BH140" s="1"/>
  <c r="Z140"/>
  <c r="Y140"/>
  <c r="X140"/>
  <c r="W140"/>
  <c r="V140"/>
  <c r="BG140" s="1"/>
  <c r="U140"/>
  <c r="T140"/>
  <c r="S140"/>
  <c r="BF140" s="1"/>
  <c r="R140"/>
  <c r="Q140"/>
  <c r="P140"/>
  <c r="O140"/>
  <c r="N140"/>
  <c r="BE140" s="1"/>
  <c r="M140"/>
  <c r="L140"/>
  <c r="K140"/>
  <c r="J140"/>
  <c r="I140"/>
  <c r="H140"/>
  <c r="G140"/>
  <c r="F140"/>
  <c r="E140"/>
  <c r="D140"/>
  <c r="C140"/>
  <c r="BD140" s="1"/>
  <c r="A140"/>
  <c r="AF139"/>
  <c r="AE139"/>
  <c r="AD139"/>
  <c r="AC139"/>
  <c r="AB139"/>
  <c r="AA139"/>
  <c r="BH139" s="1"/>
  <c r="Z139"/>
  <c r="Y139"/>
  <c r="X139"/>
  <c r="W139"/>
  <c r="V139"/>
  <c r="BG139" s="1"/>
  <c r="U139"/>
  <c r="T139"/>
  <c r="S139"/>
  <c r="BF139" s="1"/>
  <c r="R139"/>
  <c r="Q139"/>
  <c r="P139"/>
  <c r="O139"/>
  <c r="N139"/>
  <c r="BE139" s="1"/>
  <c r="M139"/>
  <c r="L139"/>
  <c r="K139"/>
  <c r="J139"/>
  <c r="I139"/>
  <c r="H139"/>
  <c r="G139"/>
  <c r="F139"/>
  <c r="E139"/>
  <c r="D139"/>
  <c r="C139"/>
  <c r="BD139" s="1"/>
  <c r="A139"/>
  <c r="AF138"/>
  <c r="AE138"/>
  <c r="AD138"/>
  <c r="AC138"/>
  <c r="AB138"/>
  <c r="AA138"/>
  <c r="BH138" s="1"/>
  <c r="Z138"/>
  <c r="Y138"/>
  <c r="X138"/>
  <c r="W138"/>
  <c r="V138"/>
  <c r="BG138" s="1"/>
  <c r="U138"/>
  <c r="T138"/>
  <c r="S138"/>
  <c r="BF138" s="1"/>
  <c r="R138"/>
  <c r="Q138"/>
  <c r="P138"/>
  <c r="O138"/>
  <c r="N138"/>
  <c r="BE138" s="1"/>
  <c r="M138"/>
  <c r="L138"/>
  <c r="K138"/>
  <c r="J138"/>
  <c r="I138"/>
  <c r="H138"/>
  <c r="G138"/>
  <c r="F138"/>
  <c r="E138"/>
  <c r="D138"/>
  <c r="C138"/>
  <c r="BD138" s="1"/>
  <c r="A138"/>
  <c r="AF137"/>
  <c r="AE137"/>
  <c r="AD137"/>
  <c r="AC137"/>
  <c r="AB137"/>
  <c r="AA137"/>
  <c r="BH137" s="1"/>
  <c r="Z137"/>
  <c r="Y137"/>
  <c r="X137"/>
  <c r="W137"/>
  <c r="V137"/>
  <c r="BG137" s="1"/>
  <c r="U137"/>
  <c r="T137"/>
  <c r="S137"/>
  <c r="BF137" s="1"/>
  <c r="R137"/>
  <c r="Q137"/>
  <c r="P137"/>
  <c r="O137"/>
  <c r="N137"/>
  <c r="BE137" s="1"/>
  <c r="M137"/>
  <c r="L137"/>
  <c r="K137"/>
  <c r="J137"/>
  <c r="I137"/>
  <c r="H137"/>
  <c r="G137"/>
  <c r="F137"/>
  <c r="E137"/>
  <c r="D137"/>
  <c r="C137"/>
  <c r="BD137" s="1"/>
  <c r="A137"/>
  <c r="AF136"/>
  <c r="AE136"/>
  <c r="AD136"/>
  <c r="AC136"/>
  <c r="AB136"/>
  <c r="AA136"/>
  <c r="BH136" s="1"/>
  <c r="Z136"/>
  <c r="Y136"/>
  <c r="X136"/>
  <c r="W136"/>
  <c r="V136"/>
  <c r="BG136" s="1"/>
  <c r="U136"/>
  <c r="T136"/>
  <c r="S136"/>
  <c r="BF136" s="1"/>
  <c r="R136"/>
  <c r="Q136"/>
  <c r="P136"/>
  <c r="O136"/>
  <c r="N136"/>
  <c r="BE136" s="1"/>
  <c r="M136"/>
  <c r="L136"/>
  <c r="K136"/>
  <c r="J136"/>
  <c r="I136"/>
  <c r="H136"/>
  <c r="G136"/>
  <c r="F136"/>
  <c r="E136"/>
  <c r="D136"/>
  <c r="C136"/>
  <c r="BD136" s="1"/>
  <c r="A136"/>
  <c r="AF135"/>
  <c r="AE135"/>
  <c r="AD135"/>
  <c r="AC135"/>
  <c r="AB135"/>
  <c r="AA135"/>
  <c r="BH135" s="1"/>
  <c r="Z135"/>
  <c r="Y135"/>
  <c r="X135"/>
  <c r="W135"/>
  <c r="V135"/>
  <c r="BG135" s="1"/>
  <c r="U135"/>
  <c r="T135"/>
  <c r="S135"/>
  <c r="BF135" s="1"/>
  <c r="R135"/>
  <c r="Q135"/>
  <c r="P135"/>
  <c r="O135"/>
  <c r="N135"/>
  <c r="BE135" s="1"/>
  <c r="M135"/>
  <c r="L135"/>
  <c r="K135"/>
  <c r="J135"/>
  <c r="I135"/>
  <c r="H135"/>
  <c r="G135"/>
  <c r="F135"/>
  <c r="E135"/>
  <c r="D135"/>
  <c r="C135"/>
  <c r="BD135" s="1"/>
  <c r="A135"/>
  <c r="AF134"/>
  <c r="AE134"/>
  <c r="AD134"/>
  <c r="AC134"/>
  <c r="AB134"/>
  <c r="AA134"/>
  <c r="Z134"/>
  <c r="BH134" s="1"/>
  <c r="Y134"/>
  <c r="X134"/>
  <c r="W134"/>
  <c r="V134"/>
  <c r="BG134" s="1"/>
  <c r="U134"/>
  <c r="T134"/>
  <c r="S134"/>
  <c r="BF134" s="1"/>
  <c r="R134"/>
  <c r="Q134"/>
  <c r="P134"/>
  <c r="O134"/>
  <c r="N134"/>
  <c r="BE134" s="1"/>
  <c r="M134"/>
  <c r="L134"/>
  <c r="K134"/>
  <c r="J134"/>
  <c r="I134"/>
  <c r="H134"/>
  <c r="G134"/>
  <c r="F134"/>
  <c r="E134"/>
  <c r="D134"/>
  <c r="C134"/>
  <c r="BD134" s="1"/>
  <c r="BI134" s="1"/>
  <c r="A134"/>
  <c r="AF133"/>
  <c r="AE133"/>
  <c r="AD133"/>
  <c r="AC133"/>
  <c r="AB133"/>
  <c r="AA133"/>
  <c r="BH133" s="1"/>
  <c r="Z133"/>
  <c r="Y133"/>
  <c r="X133"/>
  <c r="W133"/>
  <c r="V133"/>
  <c r="BG133" s="1"/>
  <c r="U133"/>
  <c r="T133"/>
  <c r="S133"/>
  <c r="BF133" s="1"/>
  <c r="R133"/>
  <c r="Q133"/>
  <c r="P133"/>
  <c r="O133"/>
  <c r="N133"/>
  <c r="BE133" s="1"/>
  <c r="M133"/>
  <c r="L133"/>
  <c r="K133"/>
  <c r="J133"/>
  <c r="I133"/>
  <c r="H133"/>
  <c r="G133"/>
  <c r="F133"/>
  <c r="E133"/>
  <c r="D133"/>
  <c r="C133"/>
  <c r="BD133" s="1"/>
  <c r="A133"/>
  <c r="AF132"/>
  <c r="AE132"/>
  <c r="AD132"/>
  <c r="AC132"/>
  <c r="AB132"/>
  <c r="AA132"/>
  <c r="BH132" s="1"/>
  <c r="Z132"/>
  <c r="Y132"/>
  <c r="X132"/>
  <c r="W132"/>
  <c r="V132"/>
  <c r="BG132" s="1"/>
  <c r="U132"/>
  <c r="T132"/>
  <c r="S132"/>
  <c r="BF132" s="1"/>
  <c r="R132"/>
  <c r="Q132"/>
  <c r="P132"/>
  <c r="O132"/>
  <c r="N132"/>
  <c r="BE132" s="1"/>
  <c r="M132"/>
  <c r="L132"/>
  <c r="K132"/>
  <c r="J132"/>
  <c r="I132"/>
  <c r="H132"/>
  <c r="G132"/>
  <c r="F132"/>
  <c r="E132"/>
  <c r="D132"/>
  <c r="C132"/>
  <c r="BD132" s="1"/>
  <c r="A132"/>
  <c r="AF131"/>
  <c r="AE131"/>
  <c r="AD131"/>
  <c r="AC131"/>
  <c r="AB131"/>
  <c r="AA131"/>
  <c r="BH131" s="1"/>
  <c r="Z131"/>
  <c r="Y131"/>
  <c r="X131"/>
  <c r="W131"/>
  <c r="V131"/>
  <c r="BG131" s="1"/>
  <c r="U131"/>
  <c r="T131"/>
  <c r="S131"/>
  <c r="BF131" s="1"/>
  <c r="R131"/>
  <c r="Q131"/>
  <c r="P131"/>
  <c r="O131"/>
  <c r="N131"/>
  <c r="BE131" s="1"/>
  <c r="M131"/>
  <c r="L131"/>
  <c r="K131"/>
  <c r="J131"/>
  <c r="I131"/>
  <c r="H131"/>
  <c r="G131"/>
  <c r="F131"/>
  <c r="E131"/>
  <c r="D131"/>
  <c r="C131"/>
  <c r="BD131" s="1"/>
  <c r="A131"/>
  <c r="AF130"/>
  <c r="AE130"/>
  <c r="AD130"/>
  <c r="AC130"/>
  <c r="AB130"/>
  <c r="AA130"/>
  <c r="BH130" s="1"/>
  <c r="Z130"/>
  <c r="Y130"/>
  <c r="X130"/>
  <c r="W130"/>
  <c r="V130"/>
  <c r="BG130" s="1"/>
  <c r="U130"/>
  <c r="T130"/>
  <c r="S130"/>
  <c r="BF130" s="1"/>
  <c r="R130"/>
  <c r="Q130"/>
  <c r="P130"/>
  <c r="O130"/>
  <c r="N130"/>
  <c r="BE130" s="1"/>
  <c r="M130"/>
  <c r="L130"/>
  <c r="K130"/>
  <c r="J130"/>
  <c r="I130"/>
  <c r="H130"/>
  <c r="G130"/>
  <c r="F130"/>
  <c r="E130"/>
  <c r="D130"/>
  <c r="C130"/>
  <c r="BD130" s="1"/>
  <c r="A130"/>
  <c r="AF129"/>
  <c r="AE129"/>
  <c r="AD129"/>
  <c r="AC129"/>
  <c r="AB129"/>
  <c r="AA129"/>
  <c r="Z129"/>
  <c r="BH129" s="1"/>
  <c r="Y129"/>
  <c r="X129"/>
  <c r="W129"/>
  <c r="V129"/>
  <c r="BG129" s="1"/>
  <c r="U129"/>
  <c r="T129"/>
  <c r="S129"/>
  <c r="BF129" s="1"/>
  <c r="R129"/>
  <c r="Q129"/>
  <c r="P129"/>
  <c r="O129"/>
  <c r="N129"/>
  <c r="BE129" s="1"/>
  <c r="M129"/>
  <c r="L129"/>
  <c r="K129"/>
  <c r="J129"/>
  <c r="I129"/>
  <c r="H129"/>
  <c r="G129"/>
  <c r="F129"/>
  <c r="E129"/>
  <c r="D129"/>
  <c r="C129"/>
  <c r="BD129" s="1"/>
  <c r="A129"/>
  <c r="AF128"/>
  <c r="AE128"/>
  <c r="AD128"/>
  <c r="AC128"/>
  <c r="AB128"/>
  <c r="AA128"/>
  <c r="Z128"/>
  <c r="BH128" s="1"/>
  <c r="Y128"/>
  <c r="X128"/>
  <c r="W128"/>
  <c r="V128"/>
  <c r="BG128" s="1"/>
  <c r="U128"/>
  <c r="T128"/>
  <c r="S128"/>
  <c r="BF128" s="1"/>
  <c r="R128"/>
  <c r="Q128"/>
  <c r="P128"/>
  <c r="O128"/>
  <c r="N128"/>
  <c r="BE128" s="1"/>
  <c r="M128"/>
  <c r="L128"/>
  <c r="K128"/>
  <c r="J128"/>
  <c r="I128"/>
  <c r="H128"/>
  <c r="G128"/>
  <c r="F128"/>
  <c r="E128"/>
  <c r="D128"/>
  <c r="C128"/>
  <c r="BD128" s="1"/>
  <c r="A128"/>
  <c r="AF127"/>
  <c r="AE127"/>
  <c r="AD127"/>
  <c r="AC127"/>
  <c r="AB127"/>
  <c r="AA127"/>
  <c r="BH127" s="1"/>
  <c r="Z127"/>
  <c r="Y127"/>
  <c r="X127"/>
  <c r="W127"/>
  <c r="V127"/>
  <c r="BG127" s="1"/>
  <c r="U127"/>
  <c r="T127"/>
  <c r="S127"/>
  <c r="BF127" s="1"/>
  <c r="R127"/>
  <c r="Q127"/>
  <c r="P127"/>
  <c r="O127"/>
  <c r="N127"/>
  <c r="BE127" s="1"/>
  <c r="M127"/>
  <c r="L127"/>
  <c r="K127"/>
  <c r="J127"/>
  <c r="I127"/>
  <c r="H127"/>
  <c r="G127"/>
  <c r="F127"/>
  <c r="E127"/>
  <c r="D127"/>
  <c r="C127"/>
  <c r="BD127" s="1"/>
  <c r="A127"/>
  <c r="AF126"/>
  <c r="AE126"/>
  <c r="AD126"/>
  <c r="AC126"/>
  <c r="AB126"/>
  <c r="AA126"/>
  <c r="Z126"/>
  <c r="BH126" s="1"/>
  <c r="Y126"/>
  <c r="X126"/>
  <c r="W126"/>
  <c r="V126"/>
  <c r="BG126" s="1"/>
  <c r="U126"/>
  <c r="T126"/>
  <c r="S126"/>
  <c r="BF126" s="1"/>
  <c r="R126"/>
  <c r="Q126"/>
  <c r="P126"/>
  <c r="O126"/>
  <c r="N126"/>
  <c r="BE126" s="1"/>
  <c r="M126"/>
  <c r="L126"/>
  <c r="K126"/>
  <c r="J126"/>
  <c r="I126"/>
  <c r="H126"/>
  <c r="G126"/>
  <c r="F126"/>
  <c r="E126"/>
  <c r="D126"/>
  <c r="C126"/>
  <c r="BD126" s="1"/>
  <c r="BI126" s="1"/>
  <c r="A126"/>
  <c r="AF125"/>
  <c r="AE125"/>
  <c r="AD125"/>
  <c r="AC125"/>
  <c r="AB125"/>
  <c r="AA125"/>
  <c r="Z125"/>
  <c r="BH125" s="1"/>
  <c r="Y125"/>
  <c r="X125"/>
  <c r="W125"/>
  <c r="V125"/>
  <c r="BG125" s="1"/>
  <c r="U125"/>
  <c r="T125"/>
  <c r="S125"/>
  <c r="BF125" s="1"/>
  <c r="R125"/>
  <c r="Q125"/>
  <c r="P125"/>
  <c r="O125"/>
  <c r="N125"/>
  <c r="BE125" s="1"/>
  <c r="M125"/>
  <c r="L125"/>
  <c r="K125"/>
  <c r="J125"/>
  <c r="I125"/>
  <c r="H125"/>
  <c r="G125"/>
  <c r="F125"/>
  <c r="E125"/>
  <c r="D125"/>
  <c r="C125"/>
  <c r="BD125" s="1"/>
  <c r="A125"/>
  <c r="AF124"/>
  <c r="AE124"/>
  <c r="AD124"/>
  <c r="AC124"/>
  <c r="AB124"/>
  <c r="AA124"/>
  <c r="BH124" s="1"/>
  <c r="Z124"/>
  <c r="Y124"/>
  <c r="X124"/>
  <c r="W124"/>
  <c r="V124"/>
  <c r="BG124" s="1"/>
  <c r="U124"/>
  <c r="T124"/>
  <c r="S124"/>
  <c r="BF124" s="1"/>
  <c r="R124"/>
  <c r="Q124"/>
  <c r="P124"/>
  <c r="O124"/>
  <c r="N124"/>
  <c r="BE124" s="1"/>
  <c r="M124"/>
  <c r="L124"/>
  <c r="K124"/>
  <c r="J124"/>
  <c r="I124"/>
  <c r="H124"/>
  <c r="G124"/>
  <c r="F124"/>
  <c r="E124"/>
  <c r="D124"/>
  <c r="C124"/>
  <c r="BD124" s="1"/>
  <c r="BI124" s="1"/>
  <c r="A124"/>
  <c r="AF123"/>
  <c r="AE123"/>
  <c r="AD123"/>
  <c r="AC123"/>
  <c r="AB123"/>
  <c r="AA123"/>
  <c r="BH123" s="1"/>
  <c r="Z123"/>
  <c r="Y123"/>
  <c r="X123"/>
  <c r="W123"/>
  <c r="V123"/>
  <c r="BG123" s="1"/>
  <c r="U123"/>
  <c r="T123"/>
  <c r="S123"/>
  <c r="BF123" s="1"/>
  <c r="R123"/>
  <c r="Q123"/>
  <c r="P123"/>
  <c r="O123"/>
  <c r="N123"/>
  <c r="BE123" s="1"/>
  <c r="M123"/>
  <c r="L123"/>
  <c r="K123"/>
  <c r="J123"/>
  <c r="I123"/>
  <c r="H123"/>
  <c r="G123"/>
  <c r="F123"/>
  <c r="E123"/>
  <c r="D123"/>
  <c r="C123"/>
  <c r="BD123" s="1"/>
  <c r="A123"/>
  <c r="AF122"/>
  <c r="AE122"/>
  <c r="AD122"/>
  <c r="AC122"/>
  <c r="AB122"/>
  <c r="AA122"/>
  <c r="BH122" s="1"/>
  <c r="Z122"/>
  <c r="Y122"/>
  <c r="X122"/>
  <c r="W122"/>
  <c r="V122"/>
  <c r="BG122" s="1"/>
  <c r="U122"/>
  <c r="T122"/>
  <c r="S122"/>
  <c r="BF122" s="1"/>
  <c r="R122"/>
  <c r="Q122"/>
  <c r="P122"/>
  <c r="O122"/>
  <c r="N122"/>
  <c r="BE122" s="1"/>
  <c r="M122"/>
  <c r="L122"/>
  <c r="K122"/>
  <c r="J122"/>
  <c r="I122"/>
  <c r="H122"/>
  <c r="G122"/>
  <c r="F122"/>
  <c r="E122"/>
  <c r="D122"/>
  <c r="C122"/>
  <c r="BD122" s="1"/>
  <c r="A122"/>
  <c r="AF121"/>
  <c r="AE121"/>
  <c r="AD121"/>
  <c r="AC121"/>
  <c r="AB121"/>
  <c r="AA121"/>
  <c r="BH121" s="1"/>
  <c r="Z121"/>
  <c r="Y121"/>
  <c r="X121"/>
  <c r="W121"/>
  <c r="V121"/>
  <c r="BG121" s="1"/>
  <c r="U121"/>
  <c r="T121"/>
  <c r="S121"/>
  <c r="BF121" s="1"/>
  <c r="R121"/>
  <c r="Q121"/>
  <c r="P121"/>
  <c r="O121"/>
  <c r="N121"/>
  <c r="BE121" s="1"/>
  <c r="M121"/>
  <c r="L121"/>
  <c r="K121"/>
  <c r="J121"/>
  <c r="I121"/>
  <c r="H121"/>
  <c r="G121"/>
  <c r="F121"/>
  <c r="E121"/>
  <c r="D121"/>
  <c r="C121"/>
  <c r="BD121" s="1"/>
  <c r="A121"/>
  <c r="AF120"/>
  <c r="AE120"/>
  <c r="AD120"/>
  <c r="AC120"/>
  <c r="AB120"/>
  <c r="AA120"/>
  <c r="Z120"/>
  <c r="BH120" s="1"/>
  <c r="Y120"/>
  <c r="X120"/>
  <c r="W120"/>
  <c r="V120"/>
  <c r="BG120" s="1"/>
  <c r="U120"/>
  <c r="T120"/>
  <c r="S120"/>
  <c r="BF120" s="1"/>
  <c r="R120"/>
  <c r="Q120"/>
  <c r="P120"/>
  <c r="O120"/>
  <c r="N120"/>
  <c r="BE120" s="1"/>
  <c r="M120"/>
  <c r="L120"/>
  <c r="K120"/>
  <c r="J120"/>
  <c r="I120"/>
  <c r="H120"/>
  <c r="G120"/>
  <c r="F120"/>
  <c r="E120"/>
  <c r="D120"/>
  <c r="C120"/>
  <c r="BD120" s="1"/>
  <c r="BI120" s="1"/>
  <c r="A120"/>
  <c r="AF119"/>
  <c r="AE119"/>
  <c r="AD119"/>
  <c r="AC119"/>
  <c r="AB119"/>
  <c r="AA119"/>
  <c r="Z119"/>
  <c r="BH119" s="1"/>
  <c r="Y119"/>
  <c r="X119"/>
  <c r="W119"/>
  <c r="V119"/>
  <c r="BG119" s="1"/>
  <c r="U119"/>
  <c r="T119"/>
  <c r="S119"/>
  <c r="BF119" s="1"/>
  <c r="R119"/>
  <c r="Q119"/>
  <c r="P119"/>
  <c r="O119"/>
  <c r="N119"/>
  <c r="BE119" s="1"/>
  <c r="M119"/>
  <c r="L119"/>
  <c r="K119"/>
  <c r="J119"/>
  <c r="I119"/>
  <c r="H119"/>
  <c r="G119"/>
  <c r="F119"/>
  <c r="E119"/>
  <c r="D119"/>
  <c r="C119"/>
  <c r="BD119" s="1"/>
  <c r="A119"/>
  <c r="AF118"/>
  <c r="AE118"/>
  <c r="AD118"/>
  <c r="AC118"/>
  <c r="AB118"/>
  <c r="AA118"/>
  <c r="Z118"/>
  <c r="BH118" s="1"/>
  <c r="Y118"/>
  <c r="X118"/>
  <c r="W118"/>
  <c r="V118"/>
  <c r="BG118" s="1"/>
  <c r="U118"/>
  <c r="T118"/>
  <c r="S118"/>
  <c r="BF118" s="1"/>
  <c r="R118"/>
  <c r="Q118"/>
  <c r="P118"/>
  <c r="O118"/>
  <c r="N118"/>
  <c r="BE118" s="1"/>
  <c r="M118"/>
  <c r="L118"/>
  <c r="K118"/>
  <c r="J118"/>
  <c r="I118"/>
  <c r="H118"/>
  <c r="G118"/>
  <c r="F118"/>
  <c r="E118"/>
  <c r="D118"/>
  <c r="C118"/>
  <c r="BD118" s="1"/>
  <c r="A118"/>
  <c r="AF117"/>
  <c r="AE117"/>
  <c r="AD117"/>
  <c r="AC117"/>
  <c r="AB117"/>
  <c r="AA117"/>
  <c r="BH117" s="1"/>
  <c r="Z117"/>
  <c r="Y117"/>
  <c r="X117"/>
  <c r="W117"/>
  <c r="V117"/>
  <c r="BG117" s="1"/>
  <c r="U117"/>
  <c r="T117"/>
  <c r="S117"/>
  <c r="BF117" s="1"/>
  <c r="R117"/>
  <c r="Q117"/>
  <c r="P117"/>
  <c r="O117"/>
  <c r="N117"/>
  <c r="BE117" s="1"/>
  <c r="M117"/>
  <c r="L117"/>
  <c r="K117"/>
  <c r="J117"/>
  <c r="I117"/>
  <c r="H117"/>
  <c r="G117"/>
  <c r="F117"/>
  <c r="E117"/>
  <c r="D117"/>
  <c r="C117"/>
  <c r="BD117" s="1"/>
  <c r="A117"/>
  <c r="AF116"/>
  <c r="AE116"/>
  <c r="AD116"/>
  <c r="AC116"/>
  <c r="AB116"/>
  <c r="AA116"/>
  <c r="Z116"/>
  <c r="BH116" s="1"/>
  <c r="Y116"/>
  <c r="X116"/>
  <c r="W116"/>
  <c r="V116"/>
  <c r="BG116" s="1"/>
  <c r="U116"/>
  <c r="T116"/>
  <c r="S116"/>
  <c r="BF116" s="1"/>
  <c r="R116"/>
  <c r="Q116"/>
  <c r="P116"/>
  <c r="O116"/>
  <c r="N116"/>
  <c r="BE116" s="1"/>
  <c r="M116"/>
  <c r="L116"/>
  <c r="K116"/>
  <c r="J116"/>
  <c r="I116"/>
  <c r="H116"/>
  <c r="G116"/>
  <c r="F116"/>
  <c r="E116"/>
  <c r="D116"/>
  <c r="C116"/>
  <c r="BD116" s="1"/>
  <c r="BI116" s="1"/>
  <c r="A116"/>
  <c r="AF115"/>
  <c r="AE115"/>
  <c r="AD115"/>
  <c r="AC115"/>
  <c r="AB115"/>
  <c r="AA115"/>
  <c r="Z115"/>
  <c r="BH115" s="1"/>
  <c r="Y115"/>
  <c r="X115"/>
  <c r="W115"/>
  <c r="V115"/>
  <c r="BG115" s="1"/>
  <c r="U115"/>
  <c r="T115"/>
  <c r="S115"/>
  <c r="BF115" s="1"/>
  <c r="R115"/>
  <c r="Q115"/>
  <c r="P115"/>
  <c r="O115"/>
  <c r="N115"/>
  <c r="BE115" s="1"/>
  <c r="M115"/>
  <c r="L115"/>
  <c r="K115"/>
  <c r="J115"/>
  <c r="I115"/>
  <c r="H115"/>
  <c r="G115"/>
  <c r="F115"/>
  <c r="E115"/>
  <c r="D115"/>
  <c r="C115"/>
  <c r="BD115" s="1"/>
  <c r="A115"/>
  <c r="AF114"/>
  <c r="AE114"/>
  <c r="AD114"/>
  <c r="AC114"/>
  <c r="AB114"/>
  <c r="AA114"/>
  <c r="Z114"/>
  <c r="BH114" s="1"/>
  <c r="Y114"/>
  <c r="X114"/>
  <c r="W114"/>
  <c r="V114"/>
  <c r="BG114" s="1"/>
  <c r="U114"/>
  <c r="T114"/>
  <c r="S114"/>
  <c r="BF114" s="1"/>
  <c r="R114"/>
  <c r="Q114"/>
  <c r="P114"/>
  <c r="O114"/>
  <c r="N114"/>
  <c r="BE114" s="1"/>
  <c r="M114"/>
  <c r="L114"/>
  <c r="K114"/>
  <c r="J114"/>
  <c r="I114"/>
  <c r="H114"/>
  <c r="G114"/>
  <c r="F114"/>
  <c r="E114"/>
  <c r="D114"/>
  <c r="C114"/>
  <c r="BD114" s="1"/>
  <c r="BI114" s="1"/>
  <c r="A114"/>
  <c r="AF113"/>
  <c r="AE113"/>
  <c r="AD113"/>
  <c r="AC113"/>
  <c r="AB113"/>
  <c r="AA113"/>
  <c r="Z113"/>
  <c r="BH113" s="1"/>
  <c r="Y113"/>
  <c r="X113"/>
  <c r="W113"/>
  <c r="V113"/>
  <c r="BG113" s="1"/>
  <c r="U113"/>
  <c r="T113"/>
  <c r="S113"/>
  <c r="BF113" s="1"/>
  <c r="R113"/>
  <c r="Q113"/>
  <c r="P113"/>
  <c r="O113"/>
  <c r="N113"/>
  <c r="BE113" s="1"/>
  <c r="M113"/>
  <c r="L113"/>
  <c r="K113"/>
  <c r="J113"/>
  <c r="I113"/>
  <c r="H113"/>
  <c r="G113"/>
  <c r="F113"/>
  <c r="E113"/>
  <c r="D113"/>
  <c r="C113"/>
  <c r="BD113" s="1"/>
  <c r="A113"/>
  <c r="AF112"/>
  <c r="AE112"/>
  <c r="AD112"/>
  <c r="AC112"/>
  <c r="AB112"/>
  <c r="AA112"/>
  <c r="Z112"/>
  <c r="BH112" s="1"/>
  <c r="Y112"/>
  <c r="X112"/>
  <c r="W112"/>
  <c r="V112"/>
  <c r="BG112" s="1"/>
  <c r="U112"/>
  <c r="T112"/>
  <c r="S112"/>
  <c r="BF112" s="1"/>
  <c r="R112"/>
  <c r="Q112"/>
  <c r="P112"/>
  <c r="O112"/>
  <c r="N112"/>
  <c r="BE112" s="1"/>
  <c r="M112"/>
  <c r="L112"/>
  <c r="K112"/>
  <c r="J112"/>
  <c r="I112"/>
  <c r="H112"/>
  <c r="G112"/>
  <c r="F112"/>
  <c r="E112"/>
  <c r="D112"/>
  <c r="C112"/>
  <c r="BD112" s="1"/>
  <c r="A112"/>
  <c r="AF111"/>
  <c r="AE111"/>
  <c r="AD111"/>
  <c r="AC111"/>
  <c r="AB111"/>
  <c r="AA111"/>
  <c r="Z111"/>
  <c r="BH111" s="1"/>
  <c r="Y111"/>
  <c r="X111"/>
  <c r="W111"/>
  <c r="V111"/>
  <c r="BG111" s="1"/>
  <c r="U111"/>
  <c r="T111"/>
  <c r="S111"/>
  <c r="BF111" s="1"/>
  <c r="R111"/>
  <c r="Q111"/>
  <c r="P111"/>
  <c r="O111"/>
  <c r="N111"/>
  <c r="BE111" s="1"/>
  <c r="M111"/>
  <c r="L111"/>
  <c r="K111"/>
  <c r="J111"/>
  <c r="I111"/>
  <c r="H111"/>
  <c r="G111"/>
  <c r="F111"/>
  <c r="E111"/>
  <c r="D111"/>
  <c r="C111"/>
  <c r="BD111" s="1"/>
  <c r="A111"/>
  <c r="AF110"/>
  <c r="AE110"/>
  <c r="AD110"/>
  <c r="AC110"/>
  <c r="AB110"/>
  <c r="AA110"/>
  <c r="BH110" s="1"/>
  <c r="Z110"/>
  <c r="Y110"/>
  <c r="X110"/>
  <c r="W110"/>
  <c r="V110"/>
  <c r="BG110" s="1"/>
  <c r="U110"/>
  <c r="T110"/>
  <c r="S110"/>
  <c r="BF110" s="1"/>
  <c r="R110"/>
  <c r="Q110"/>
  <c r="P110"/>
  <c r="O110"/>
  <c r="N110"/>
  <c r="BE110" s="1"/>
  <c r="M110"/>
  <c r="L110"/>
  <c r="K110"/>
  <c r="J110"/>
  <c r="I110"/>
  <c r="H110"/>
  <c r="G110"/>
  <c r="F110"/>
  <c r="E110"/>
  <c r="D110"/>
  <c r="C110"/>
  <c r="BD110" s="1"/>
  <c r="A110"/>
  <c r="AF109"/>
  <c r="AE109"/>
  <c r="AD109"/>
  <c r="AC109"/>
  <c r="AB109"/>
  <c r="AA109"/>
  <c r="BH109" s="1"/>
  <c r="Z109"/>
  <c r="Y109"/>
  <c r="X109"/>
  <c r="W109"/>
  <c r="V109"/>
  <c r="BG109" s="1"/>
  <c r="U109"/>
  <c r="T109"/>
  <c r="S109"/>
  <c r="BF109" s="1"/>
  <c r="R109"/>
  <c r="Q109"/>
  <c r="P109"/>
  <c r="O109"/>
  <c r="N109"/>
  <c r="BE109" s="1"/>
  <c r="M109"/>
  <c r="L109"/>
  <c r="K109"/>
  <c r="J109"/>
  <c r="I109"/>
  <c r="H109"/>
  <c r="G109"/>
  <c r="F109"/>
  <c r="E109"/>
  <c r="D109"/>
  <c r="C109"/>
  <c r="BD109" s="1"/>
  <c r="A109"/>
  <c r="AF108"/>
  <c r="AE108"/>
  <c r="AD108"/>
  <c r="AC108"/>
  <c r="AB108"/>
  <c r="AA108"/>
  <c r="BH108" s="1"/>
  <c r="Z108"/>
  <c r="Y108"/>
  <c r="X108"/>
  <c r="W108"/>
  <c r="V108"/>
  <c r="BG108" s="1"/>
  <c r="U108"/>
  <c r="T108"/>
  <c r="S108"/>
  <c r="BF108" s="1"/>
  <c r="R108"/>
  <c r="Q108"/>
  <c r="P108"/>
  <c r="O108"/>
  <c r="N108"/>
  <c r="BE108" s="1"/>
  <c r="M108"/>
  <c r="L108"/>
  <c r="K108"/>
  <c r="J108"/>
  <c r="I108"/>
  <c r="H108"/>
  <c r="G108"/>
  <c r="F108"/>
  <c r="E108"/>
  <c r="D108"/>
  <c r="C108"/>
  <c r="BD108" s="1"/>
  <c r="A108"/>
  <c r="AF107"/>
  <c r="AE107"/>
  <c r="AD107"/>
  <c r="AC107"/>
  <c r="AB107"/>
  <c r="AA107"/>
  <c r="Z107"/>
  <c r="BH107" s="1"/>
  <c r="Y107"/>
  <c r="X107"/>
  <c r="W107"/>
  <c r="V107"/>
  <c r="BG107" s="1"/>
  <c r="U107"/>
  <c r="T107"/>
  <c r="S107"/>
  <c r="BF107" s="1"/>
  <c r="R107"/>
  <c r="Q107"/>
  <c r="P107"/>
  <c r="O107"/>
  <c r="N107"/>
  <c r="BE107" s="1"/>
  <c r="M107"/>
  <c r="L107"/>
  <c r="K107"/>
  <c r="J107"/>
  <c r="I107"/>
  <c r="H107"/>
  <c r="G107"/>
  <c r="F107"/>
  <c r="E107"/>
  <c r="D107"/>
  <c r="C107"/>
  <c r="BD107" s="1"/>
  <c r="A107"/>
  <c r="AF106"/>
  <c r="AE106"/>
  <c r="AD106"/>
  <c r="AC106"/>
  <c r="AB106"/>
  <c r="AA106"/>
  <c r="Z106"/>
  <c r="BH106" s="1"/>
  <c r="Y106"/>
  <c r="X106"/>
  <c r="W106"/>
  <c r="V106"/>
  <c r="BG106" s="1"/>
  <c r="U106"/>
  <c r="T106"/>
  <c r="S106"/>
  <c r="BF106" s="1"/>
  <c r="R106"/>
  <c r="Q106"/>
  <c r="P106"/>
  <c r="O106"/>
  <c r="N106"/>
  <c r="BE106" s="1"/>
  <c r="M106"/>
  <c r="L106"/>
  <c r="K106"/>
  <c r="J106"/>
  <c r="I106"/>
  <c r="H106"/>
  <c r="G106"/>
  <c r="F106"/>
  <c r="E106"/>
  <c r="D106"/>
  <c r="C106"/>
  <c r="BD106" s="1"/>
  <c r="A106"/>
  <c r="AF105"/>
  <c r="AE105"/>
  <c r="AD105"/>
  <c r="AC105"/>
  <c r="AB105"/>
  <c r="AA105"/>
  <c r="Z105"/>
  <c r="BH105" s="1"/>
  <c r="Y105"/>
  <c r="X105"/>
  <c r="W105"/>
  <c r="V105"/>
  <c r="BG105" s="1"/>
  <c r="U105"/>
  <c r="T105"/>
  <c r="S105"/>
  <c r="BF105" s="1"/>
  <c r="R105"/>
  <c r="Q105"/>
  <c r="P105"/>
  <c r="O105"/>
  <c r="N105"/>
  <c r="BE105" s="1"/>
  <c r="M105"/>
  <c r="L105"/>
  <c r="K105"/>
  <c r="J105"/>
  <c r="I105"/>
  <c r="H105"/>
  <c r="G105"/>
  <c r="F105"/>
  <c r="E105"/>
  <c r="D105"/>
  <c r="C105"/>
  <c r="BD105" s="1"/>
  <c r="A105"/>
  <c r="AF104"/>
  <c r="AE104"/>
  <c r="AD104"/>
  <c r="AC104"/>
  <c r="AB104"/>
  <c r="AA104"/>
  <c r="Z104"/>
  <c r="BH104" s="1"/>
  <c r="Y104"/>
  <c r="X104"/>
  <c r="W104"/>
  <c r="V104"/>
  <c r="BG104" s="1"/>
  <c r="U104"/>
  <c r="T104"/>
  <c r="S104"/>
  <c r="BF104" s="1"/>
  <c r="R104"/>
  <c r="Q104"/>
  <c r="P104"/>
  <c r="O104"/>
  <c r="N104"/>
  <c r="BE104" s="1"/>
  <c r="M104"/>
  <c r="L104"/>
  <c r="K104"/>
  <c r="J104"/>
  <c r="I104"/>
  <c r="H104"/>
  <c r="G104"/>
  <c r="F104"/>
  <c r="E104"/>
  <c r="D104"/>
  <c r="C104"/>
  <c r="BD104" s="1"/>
  <c r="A104"/>
  <c r="AF103"/>
  <c r="AE103"/>
  <c r="AD103"/>
  <c r="AC103"/>
  <c r="AB103"/>
  <c r="AA103"/>
  <c r="Z103"/>
  <c r="BH103" s="1"/>
  <c r="Y103"/>
  <c r="X103"/>
  <c r="W103"/>
  <c r="V103"/>
  <c r="BG103" s="1"/>
  <c r="U103"/>
  <c r="T103"/>
  <c r="S103"/>
  <c r="BF103" s="1"/>
  <c r="R103"/>
  <c r="Q103"/>
  <c r="P103"/>
  <c r="O103"/>
  <c r="N103"/>
  <c r="BE103" s="1"/>
  <c r="M103"/>
  <c r="L103"/>
  <c r="K103"/>
  <c r="J103"/>
  <c r="I103"/>
  <c r="H103"/>
  <c r="G103"/>
  <c r="F103"/>
  <c r="E103"/>
  <c r="D103"/>
  <c r="C103"/>
  <c r="BD103" s="1"/>
  <c r="A103"/>
  <c r="AF102"/>
  <c r="AE102"/>
  <c r="AD102"/>
  <c r="AC102"/>
  <c r="AB102"/>
  <c r="AA102"/>
  <c r="Z102"/>
  <c r="BH102" s="1"/>
  <c r="Y102"/>
  <c r="X102"/>
  <c r="W102"/>
  <c r="V102"/>
  <c r="BG102" s="1"/>
  <c r="U102"/>
  <c r="T102"/>
  <c r="S102"/>
  <c r="BF102" s="1"/>
  <c r="R102"/>
  <c r="Q102"/>
  <c r="P102"/>
  <c r="O102"/>
  <c r="N102"/>
  <c r="BE102" s="1"/>
  <c r="M102"/>
  <c r="L102"/>
  <c r="K102"/>
  <c r="J102"/>
  <c r="I102"/>
  <c r="H102"/>
  <c r="G102"/>
  <c r="F102"/>
  <c r="E102"/>
  <c r="D102"/>
  <c r="C102"/>
  <c r="BD102" s="1"/>
  <c r="A102"/>
  <c r="AF101"/>
  <c r="AE101"/>
  <c r="AD101"/>
  <c r="AC101"/>
  <c r="AB101"/>
  <c r="AA101"/>
  <c r="Z101"/>
  <c r="BH101" s="1"/>
  <c r="Y101"/>
  <c r="X101"/>
  <c r="W101"/>
  <c r="V101"/>
  <c r="BG101" s="1"/>
  <c r="U101"/>
  <c r="T101"/>
  <c r="S101"/>
  <c r="BF101" s="1"/>
  <c r="R101"/>
  <c r="Q101"/>
  <c r="P101"/>
  <c r="O101"/>
  <c r="N101"/>
  <c r="BE101" s="1"/>
  <c r="M101"/>
  <c r="L101"/>
  <c r="K101"/>
  <c r="J101"/>
  <c r="I101"/>
  <c r="H101"/>
  <c r="G101"/>
  <c r="F101"/>
  <c r="E101"/>
  <c r="D101"/>
  <c r="C101"/>
  <c r="BD101" s="1"/>
  <c r="A101"/>
  <c r="AF100"/>
  <c r="AE100"/>
  <c r="AD100"/>
  <c r="AC100"/>
  <c r="AB100"/>
  <c r="AA100"/>
  <c r="Z100"/>
  <c r="BH100" s="1"/>
  <c r="Y100"/>
  <c r="X100"/>
  <c r="W100"/>
  <c r="V100"/>
  <c r="BG100" s="1"/>
  <c r="U100"/>
  <c r="T100"/>
  <c r="S100"/>
  <c r="BF100" s="1"/>
  <c r="R100"/>
  <c r="Q100"/>
  <c r="P100"/>
  <c r="O100"/>
  <c r="N100"/>
  <c r="BE100" s="1"/>
  <c r="M100"/>
  <c r="L100"/>
  <c r="K100"/>
  <c r="J100"/>
  <c r="I100"/>
  <c r="H100"/>
  <c r="G100"/>
  <c r="F100"/>
  <c r="E100"/>
  <c r="D100"/>
  <c r="C100"/>
  <c r="BD100" s="1"/>
  <c r="A100"/>
  <c r="AF99"/>
  <c r="AE99"/>
  <c r="AD99"/>
  <c r="AC99"/>
  <c r="AB99"/>
  <c r="AA99"/>
  <c r="Z99"/>
  <c r="BH99" s="1"/>
  <c r="Y99"/>
  <c r="X99"/>
  <c r="W99"/>
  <c r="V99"/>
  <c r="BG99" s="1"/>
  <c r="U99"/>
  <c r="T99"/>
  <c r="S99"/>
  <c r="BF99" s="1"/>
  <c r="R99"/>
  <c r="Q99"/>
  <c r="P99"/>
  <c r="O99"/>
  <c r="N99"/>
  <c r="BE99" s="1"/>
  <c r="M99"/>
  <c r="L99"/>
  <c r="K99"/>
  <c r="J99"/>
  <c r="I99"/>
  <c r="H99"/>
  <c r="G99"/>
  <c r="F99"/>
  <c r="E99"/>
  <c r="D99"/>
  <c r="C99"/>
  <c r="BD99" s="1"/>
  <c r="A99"/>
  <c r="AF98"/>
  <c r="AE98"/>
  <c r="AD98"/>
  <c r="AC98"/>
  <c r="AB98"/>
  <c r="AA98"/>
  <c r="Z98"/>
  <c r="BH98" s="1"/>
  <c r="Y98"/>
  <c r="X98"/>
  <c r="W98"/>
  <c r="V98"/>
  <c r="BG98" s="1"/>
  <c r="U98"/>
  <c r="T98"/>
  <c r="S98"/>
  <c r="BF98" s="1"/>
  <c r="R98"/>
  <c r="Q98"/>
  <c r="P98"/>
  <c r="O98"/>
  <c r="N98"/>
  <c r="BE98" s="1"/>
  <c r="M98"/>
  <c r="L98"/>
  <c r="K98"/>
  <c r="J98"/>
  <c r="I98"/>
  <c r="H98"/>
  <c r="G98"/>
  <c r="F98"/>
  <c r="E98"/>
  <c r="D98"/>
  <c r="C98"/>
  <c r="BD98" s="1"/>
  <c r="BI98" s="1"/>
  <c r="A98"/>
  <c r="AF97"/>
  <c r="AE97"/>
  <c r="AD97"/>
  <c r="AC97"/>
  <c r="AB97"/>
  <c r="AA97"/>
  <c r="Z97"/>
  <c r="BH97" s="1"/>
  <c r="Y97"/>
  <c r="X97"/>
  <c r="W97"/>
  <c r="V97"/>
  <c r="BG97" s="1"/>
  <c r="U97"/>
  <c r="T97"/>
  <c r="S97"/>
  <c r="BF97" s="1"/>
  <c r="R97"/>
  <c r="Q97"/>
  <c r="P97"/>
  <c r="O97"/>
  <c r="N97"/>
  <c r="BE97" s="1"/>
  <c r="M97"/>
  <c r="L97"/>
  <c r="K97"/>
  <c r="J97"/>
  <c r="I97"/>
  <c r="H97"/>
  <c r="G97"/>
  <c r="F97"/>
  <c r="E97"/>
  <c r="D97"/>
  <c r="C97"/>
  <c r="BD97" s="1"/>
  <c r="A97"/>
  <c r="AF96"/>
  <c r="AE96"/>
  <c r="AD96"/>
  <c r="AD156" s="1"/>
  <c r="AC156" s="1"/>
  <c r="AC96"/>
  <c r="AB96"/>
  <c r="AA96"/>
  <c r="Z96"/>
  <c r="Z156" s="1"/>
  <c r="Y156" s="1"/>
  <c r="X156" s="1"/>
  <c r="W156" s="1"/>
  <c r="Y96"/>
  <c r="X96"/>
  <c r="W96"/>
  <c r="V96"/>
  <c r="BG96" s="1"/>
  <c r="U96"/>
  <c r="T96"/>
  <c r="S96"/>
  <c r="S156" s="1"/>
  <c r="R156" s="1"/>
  <c r="Q156" s="1"/>
  <c r="P156" s="1"/>
  <c r="O156" s="1"/>
  <c r="N156" s="1"/>
  <c r="M156" s="1"/>
  <c r="L156" s="1"/>
  <c r="K156" s="1"/>
  <c r="J156" s="1"/>
  <c r="I156" s="1"/>
  <c r="H156" s="1"/>
  <c r="G156" s="1"/>
  <c r="F156" s="1"/>
  <c r="E156" s="1"/>
  <c r="D156" s="1"/>
  <c r="R96"/>
  <c r="Q96"/>
  <c r="P96"/>
  <c r="O96"/>
  <c r="N96"/>
  <c r="BE96" s="1"/>
  <c r="BE156" s="1"/>
  <c r="M96"/>
  <c r="L96"/>
  <c r="K96"/>
  <c r="J96"/>
  <c r="I96"/>
  <c r="H96"/>
  <c r="G96"/>
  <c r="F96"/>
  <c r="E96"/>
  <c r="D96"/>
  <c r="C96"/>
  <c r="C156" s="1"/>
  <c r="A96"/>
  <c r="BA95"/>
  <c r="AY95"/>
  <c r="AW95"/>
  <c r="AU95"/>
  <c r="AS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BA94"/>
  <c r="AF94"/>
  <c r="AY94" s="1"/>
  <c r="AE94"/>
  <c r="AW94" s="1"/>
  <c r="AD94"/>
  <c r="AU94" s="1"/>
  <c r="AC94"/>
  <c r="AS94" s="1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A88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Z74"/>
  <c r="Y74" s="1"/>
  <c r="X74"/>
  <c r="W74" s="1"/>
  <c r="V74"/>
  <c r="U74" s="1"/>
  <c r="T74"/>
  <c r="S74" s="1"/>
  <c r="R74"/>
  <c r="Q74" s="1"/>
  <c r="P74"/>
  <c r="O74" s="1"/>
  <c r="N74"/>
  <c r="M74" s="1"/>
  <c r="L74"/>
  <c r="K74" s="1"/>
  <c r="J74"/>
  <c r="I74" s="1"/>
  <c r="H74"/>
  <c r="G74" s="1"/>
  <c r="F74"/>
  <c r="E74" s="1"/>
  <c r="D74"/>
  <c r="C74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8"/>
  <c r="B155" s="1"/>
  <c r="B67"/>
  <c r="B154" s="1"/>
  <c r="B66"/>
  <c r="B153" s="1"/>
  <c r="B65"/>
  <c r="B152" s="1"/>
  <c r="B64"/>
  <c r="B151" s="1"/>
  <c r="B63"/>
  <c r="B150" s="1"/>
  <c r="B62"/>
  <c r="B149" s="1"/>
  <c r="B61"/>
  <c r="B148" s="1"/>
  <c r="B60"/>
  <c r="B147" s="1"/>
  <c r="B59"/>
  <c r="B146" s="1"/>
  <c r="B58"/>
  <c r="B145" s="1"/>
  <c r="B57"/>
  <c r="B144" s="1"/>
  <c r="B56"/>
  <c r="B143" s="1"/>
  <c r="B55"/>
  <c r="B142" s="1"/>
  <c r="B54"/>
  <c r="B141" s="1"/>
  <c r="B53"/>
  <c r="B140" s="1"/>
  <c r="B52"/>
  <c r="B139" s="1"/>
  <c r="B51"/>
  <c r="B138" s="1"/>
  <c r="B50"/>
  <c r="B137" s="1"/>
  <c r="B49"/>
  <c r="B136" s="1"/>
  <c r="B48"/>
  <c r="B135" s="1"/>
  <c r="B47"/>
  <c r="B134" s="1"/>
  <c r="B46"/>
  <c r="B133" s="1"/>
  <c r="B45"/>
  <c r="B132" s="1"/>
  <c r="B44"/>
  <c r="B131" s="1"/>
  <c r="B43"/>
  <c r="B130" s="1"/>
  <c r="B42"/>
  <c r="B129" s="1"/>
  <c r="B41"/>
  <c r="B128" s="1"/>
  <c r="B40"/>
  <c r="B127" s="1"/>
  <c r="B39"/>
  <c r="B126" s="1"/>
  <c r="B38"/>
  <c r="B125" s="1"/>
  <c r="B37"/>
  <c r="B124" s="1"/>
  <c r="B36"/>
  <c r="B123" s="1"/>
  <c r="B35"/>
  <c r="B122" s="1"/>
  <c r="B34"/>
  <c r="B121" s="1"/>
  <c r="B33"/>
  <c r="B120" s="1"/>
  <c r="B32"/>
  <c r="B119" s="1"/>
  <c r="B31"/>
  <c r="B118" s="1"/>
  <c r="B30"/>
  <c r="B117" s="1"/>
  <c r="B29"/>
  <c r="B116" s="1"/>
  <c r="B28"/>
  <c r="B115" s="1"/>
  <c r="B27"/>
  <c r="B114" s="1"/>
  <c r="B26"/>
  <c r="B113" s="1"/>
  <c r="B25"/>
  <c r="B112" s="1"/>
  <c r="B24"/>
  <c r="B111" s="1"/>
  <c r="B23"/>
  <c r="B110" s="1"/>
  <c r="B22"/>
  <c r="B109" s="1"/>
  <c r="B21"/>
  <c r="B108" s="1"/>
  <c r="B20"/>
  <c r="B107" s="1"/>
  <c r="B19"/>
  <c r="B106" s="1"/>
  <c r="B18"/>
  <c r="B105" s="1"/>
  <c r="B17"/>
  <c r="B104" s="1"/>
  <c r="B16"/>
  <c r="B103" s="1"/>
  <c r="B15"/>
  <c r="B102" s="1"/>
  <c r="B14"/>
  <c r="B101" s="1"/>
  <c r="B13"/>
  <c r="B100" s="1"/>
  <c r="B12"/>
  <c r="B99" s="1"/>
  <c r="B11"/>
  <c r="B98" s="1"/>
  <c r="B10"/>
  <c r="B97" s="1"/>
  <c r="B9"/>
  <c r="B96" s="1"/>
  <c r="A4"/>
  <c r="A91" s="1"/>
  <c r="A3"/>
  <c r="A2"/>
  <c r="A89" s="1"/>
  <c r="A1"/>
  <c r="BH156" i="11"/>
  <c r="BF156"/>
  <c r="BE156"/>
  <c r="AB156"/>
  <c r="AA156" s="1"/>
  <c r="Z156"/>
  <c r="Y156" s="1"/>
  <c r="X156"/>
  <c r="W156" s="1"/>
  <c r="V156"/>
  <c r="U156" s="1"/>
  <c r="T156" s="1"/>
  <c r="S156"/>
  <c r="R156"/>
  <c r="Q156"/>
  <c r="P156" s="1"/>
  <c r="O156"/>
  <c r="N156" s="1"/>
  <c r="M156"/>
  <c r="L156" s="1"/>
  <c r="K156"/>
  <c r="J156" s="1"/>
  <c r="I156"/>
  <c r="H156" s="1"/>
  <c r="G156"/>
  <c r="F156" s="1"/>
  <c r="E156"/>
  <c r="D156"/>
  <c r="C156"/>
  <c r="BF155"/>
  <c r="BE155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B155"/>
  <c r="A155"/>
  <c r="BH154"/>
  <c r="BF154"/>
  <c r="BE154"/>
  <c r="AK154"/>
  <c r="AJ154"/>
  <c r="AI154"/>
  <c r="AH154"/>
  <c r="AG154"/>
  <c r="AF154"/>
  <c r="AE154"/>
  <c r="AD154"/>
  <c r="AC154"/>
  <c r="BD154" s="1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F154"/>
  <c r="E154"/>
  <c r="D154"/>
  <c r="C154"/>
  <c r="B154"/>
  <c r="A154"/>
  <c r="E29" i="32" l="1"/>
  <c r="E21"/>
  <c r="E30"/>
  <c r="BM111" i="22"/>
  <c r="BM114"/>
  <c r="BD155" i="11"/>
  <c r="AB156" i="17"/>
  <c r="AA156" s="1"/>
  <c r="BE156" i="27"/>
  <c r="BI107" i="17"/>
  <c r="BI111"/>
  <c r="BI113"/>
  <c r="BI117"/>
  <c r="BI127"/>
  <c r="BI129"/>
  <c r="BI133"/>
  <c r="BI153"/>
  <c r="D11" i="32"/>
  <c r="BJ98" i="17"/>
  <c r="D27" i="32"/>
  <c r="BJ114" i="17"/>
  <c r="D29" i="32"/>
  <c r="BJ116" i="17"/>
  <c r="D33" i="32"/>
  <c r="BJ120" i="17"/>
  <c r="D37" i="32"/>
  <c r="BJ124" i="17"/>
  <c r="D39" i="32"/>
  <c r="BJ126" i="17"/>
  <c r="D47" i="32"/>
  <c r="BJ134" i="17"/>
  <c r="D65" i="32"/>
  <c r="BJ152" i="17"/>
  <c r="BD96"/>
  <c r="BF96"/>
  <c r="BH96"/>
  <c r="V156"/>
  <c r="U156" s="1"/>
  <c r="T156" s="1"/>
  <c r="A90"/>
  <c r="BG154" i="11"/>
  <c r="BI154"/>
  <c r="C67" i="32" s="1"/>
  <c r="AA74" i="17"/>
  <c r="BH153" i="11"/>
  <c r="BF153"/>
  <c r="BE153"/>
  <c r="AK153"/>
  <c r="AJ153"/>
  <c r="AI153"/>
  <c r="AH153"/>
  <c r="AG153"/>
  <c r="AF153"/>
  <c r="BG153" s="1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F153"/>
  <c r="E153"/>
  <c r="D153"/>
  <c r="C153"/>
  <c r="B153"/>
  <c r="A153"/>
  <c r="BH152"/>
  <c r="BF152"/>
  <c r="BE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J152"/>
  <c r="I152"/>
  <c r="H152"/>
  <c r="G152"/>
  <c r="F152"/>
  <c r="E152"/>
  <c r="D152"/>
  <c r="C152"/>
  <c r="B152"/>
  <c r="A152"/>
  <c r="BH151"/>
  <c r="BF151"/>
  <c r="BE151"/>
  <c r="AK151"/>
  <c r="AJ151"/>
  <c r="AI151"/>
  <c r="AH151"/>
  <c r="AG151"/>
  <c r="AF151"/>
  <c r="AE151"/>
  <c r="AD151"/>
  <c r="AC151"/>
  <c r="BD151" s="1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J151"/>
  <c r="I151"/>
  <c r="H151"/>
  <c r="G151"/>
  <c r="F151"/>
  <c r="E151"/>
  <c r="D151"/>
  <c r="C151"/>
  <c r="B151"/>
  <c r="A151"/>
  <c r="BH150"/>
  <c r="BF150"/>
  <c r="BE150"/>
  <c r="AK150"/>
  <c r="AJ150"/>
  <c r="AI150"/>
  <c r="AH150"/>
  <c r="AG150"/>
  <c r="AF150"/>
  <c r="AE150"/>
  <c r="AD150"/>
  <c r="AC150"/>
  <c r="BD150" s="1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F150"/>
  <c r="E150"/>
  <c r="D150"/>
  <c r="C150"/>
  <c r="B150"/>
  <c r="A150"/>
  <c r="BH149"/>
  <c r="AK149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F149"/>
  <c r="E149"/>
  <c r="D149"/>
  <c r="C149"/>
  <c r="B149"/>
  <c r="A149"/>
  <c r="BH148"/>
  <c r="BF148"/>
  <c r="BE148"/>
  <c r="AK148"/>
  <c r="AJ148"/>
  <c r="AI148"/>
  <c r="AH148"/>
  <c r="AG148"/>
  <c r="AF148"/>
  <c r="AE148"/>
  <c r="AD148"/>
  <c r="AC148"/>
  <c r="BD148" s="1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148"/>
  <c r="A148"/>
  <c r="AK147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J147"/>
  <c r="I147"/>
  <c r="H147"/>
  <c r="G147"/>
  <c r="F147"/>
  <c r="E147"/>
  <c r="D147"/>
  <c r="C147"/>
  <c r="B147"/>
  <c r="A147"/>
  <c r="BH146"/>
  <c r="BF146"/>
  <c r="BE146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B146"/>
  <c r="A146"/>
  <c r="AK145"/>
  <c r="AJ145"/>
  <c r="AI145"/>
  <c r="AH145"/>
  <c r="AG145"/>
  <c r="AF145"/>
  <c r="AE145"/>
  <c r="AD145"/>
  <c r="AC145"/>
  <c r="AB145"/>
  <c r="AA145"/>
  <c r="Z145"/>
  <c r="Y145"/>
  <c r="X145"/>
  <c r="W145"/>
  <c r="V145"/>
  <c r="U145"/>
  <c r="T145"/>
  <c r="S145"/>
  <c r="R145"/>
  <c r="Q145"/>
  <c r="P145"/>
  <c r="O145"/>
  <c r="N145"/>
  <c r="M145"/>
  <c r="L145"/>
  <c r="K145"/>
  <c r="J145"/>
  <c r="I145"/>
  <c r="H145"/>
  <c r="G145"/>
  <c r="F145"/>
  <c r="E145"/>
  <c r="D145"/>
  <c r="C145"/>
  <c r="B145"/>
  <c r="A145"/>
  <c r="BH144"/>
  <c r="BF144"/>
  <c r="BE144"/>
  <c r="AK144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D144"/>
  <c r="C144"/>
  <c r="B144"/>
  <c r="A144"/>
  <c r="AK143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F143"/>
  <c r="E143"/>
  <c r="D143"/>
  <c r="C143"/>
  <c r="B143"/>
  <c r="A143"/>
  <c r="BH142"/>
  <c r="BF142"/>
  <c r="BE142"/>
  <c r="AK142"/>
  <c r="AJ142"/>
  <c r="AI142"/>
  <c r="AH142"/>
  <c r="AG142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A142"/>
  <c r="AK141"/>
  <c r="AJ141"/>
  <c r="AI141"/>
  <c r="AH141"/>
  <c r="AG141"/>
  <c r="AF141"/>
  <c r="AE141"/>
  <c r="AD141"/>
  <c r="AC141"/>
  <c r="AB141"/>
  <c r="AA141"/>
  <c r="Z141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C141"/>
  <c r="B141"/>
  <c r="A141"/>
  <c r="BH140"/>
  <c r="BF140"/>
  <c r="BE140"/>
  <c r="AK140"/>
  <c r="AJ140"/>
  <c r="AI140"/>
  <c r="AH140"/>
  <c r="AG140"/>
  <c r="AF140"/>
  <c r="AE140"/>
  <c r="AD140"/>
  <c r="AC140"/>
  <c r="AB140"/>
  <c r="AA140"/>
  <c r="Z140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C140"/>
  <c r="B140"/>
  <c r="A140"/>
  <c r="AK139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F139"/>
  <c r="E139"/>
  <c r="D139"/>
  <c r="C139"/>
  <c r="B139"/>
  <c r="A139"/>
  <c r="BH138"/>
  <c r="BF138"/>
  <c r="BE138"/>
  <c r="AK138"/>
  <c r="AJ138"/>
  <c r="AI138"/>
  <c r="AH138"/>
  <c r="AG138"/>
  <c r="AF138"/>
  <c r="AE138"/>
  <c r="AD138"/>
  <c r="AC138"/>
  <c r="AB138"/>
  <c r="AA138"/>
  <c r="Z138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B138"/>
  <c r="A138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B137"/>
  <c r="A137"/>
  <c r="BH136"/>
  <c r="BF136"/>
  <c r="BE136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B136"/>
  <c r="A136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A135"/>
  <c r="BH134"/>
  <c r="BF134"/>
  <c r="BE134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A134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C133"/>
  <c r="B133"/>
  <c r="A133"/>
  <c r="BH132"/>
  <c r="BF132"/>
  <c r="BE132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F132"/>
  <c r="E132"/>
  <c r="D132"/>
  <c r="C132"/>
  <c r="B132"/>
  <c r="A132"/>
  <c r="AK131"/>
  <c r="AJ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D131"/>
  <c r="C131"/>
  <c r="B131"/>
  <c r="A131"/>
  <c r="BH130"/>
  <c r="BF130"/>
  <c r="BE130"/>
  <c r="AK130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D130"/>
  <c r="C130"/>
  <c r="B130"/>
  <c r="A130"/>
  <c r="AK129"/>
  <c r="AJ129"/>
  <c r="AI129"/>
  <c r="AH129"/>
  <c r="AG129"/>
  <c r="AF129"/>
  <c r="AE129"/>
  <c r="AD129"/>
  <c r="AC129"/>
  <c r="AB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C129"/>
  <c r="B129"/>
  <c r="A129"/>
  <c r="BH128"/>
  <c r="BF128"/>
  <c r="BE128"/>
  <c r="AK128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A128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B127"/>
  <c r="A127"/>
  <c r="BH126"/>
  <c r="BF126"/>
  <c r="BE126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B126"/>
  <c r="A126"/>
  <c r="AK125"/>
  <c r="AJ125"/>
  <c r="AI125"/>
  <c r="AH125"/>
  <c r="AG125"/>
  <c r="AF125"/>
  <c r="BG125" s="1"/>
  <c r="BF125" s="1"/>
  <c r="BE125" s="1"/>
  <c r="AE125"/>
  <c r="AD125"/>
  <c r="AC125"/>
  <c r="AB125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B125"/>
  <c r="A125"/>
  <c r="BH124"/>
  <c r="BF124"/>
  <c r="BE124"/>
  <c r="AK124"/>
  <c r="AJ124"/>
  <c r="AI124"/>
  <c r="AH124"/>
  <c r="AG124"/>
  <c r="AF124"/>
  <c r="AE124"/>
  <c r="AD124"/>
  <c r="AC124"/>
  <c r="AB124"/>
  <c r="AA124"/>
  <c r="Z124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A124"/>
  <c r="AK123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B123"/>
  <c r="A123"/>
  <c r="BH122"/>
  <c r="BF122"/>
  <c r="BE122"/>
  <c r="AK122"/>
  <c r="AJ122"/>
  <c r="AI122"/>
  <c r="AH122"/>
  <c r="AG122"/>
  <c r="AF122"/>
  <c r="AE122"/>
  <c r="AD122"/>
  <c r="AC122"/>
  <c r="BD122" s="1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D122"/>
  <c r="C122"/>
  <c r="B122"/>
  <c r="A122"/>
  <c r="AK121"/>
  <c r="AJ121"/>
  <c r="AI121"/>
  <c r="AH121"/>
  <c r="AG121"/>
  <c r="AF121"/>
  <c r="BG121" s="1"/>
  <c r="BF121" s="1"/>
  <c r="BE121" s="1"/>
  <c r="AE121"/>
  <c r="AD121"/>
  <c r="AC12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B121"/>
  <c r="A121"/>
  <c r="BH120"/>
  <c r="BF120"/>
  <c r="BE120"/>
  <c r="AK120"/>
  <c r="AJ120"/>
  <c r="AI120"/>
  <c r="AH120"/>
  <c r="AG120"/>
  <c r="AF120"/>
  <c r="AE120"/>
  <c r="AD120"/>
  <c r="AC120"/>
  <c r="AB120"/>
  <c r="AA120"/>
  <c r="Z120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B120"/>
  <c r="A120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B119"/>
  <c r="A119"/>
  <c r="BH118"/>
  <c r="BF118"/>
  <c r="BE118"/>
  <c r="AK118"/>
  <c r="AJ118"/>
  <c r="AI118"/>
  <c r="AH118"/>
  <c r="AG118"/>
  <c r="AF118"/>
  <c r="AE118"/>
  <c r="AD118"/>
  <c r="AC118"/>
  <c r="BD118" s="1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B118"/>
  <c r="A118"/>
  <c r="AK117"/>
  <c r="AJ117"/>
  <c r="AI117"/>
  <c r="AH117"/>
  <c r="AG117"/>
  <c r="AF117"/>
  <c r="BG117" s="1"/>
  <c r="BF117" s="1"/>
  <c r="BE117" s="1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B117"/>
  <c r="B30" i="32" s="1"/>
  <c r="A117" i="11"/>
  <c r="BH116"/>
  <c r="BF116"/>
  <c r="BE116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B116"/>
  <c r="B29" i="32" s="1"/>
  <c r="A116" i="11"/>
  <c r="AK115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B115"/>
  <c r="B28" i="32" s="1"/>
  <c r="A115" i="11"/>
  <c r="BH114"/>
  <c r="BF114"/>
  <c r="BE114"/>
  <c r="AK114"/>
  <c r="AJ114"/>
  <c r="AI114"/>
  <c r="AH114"/>
  <c r="AG114"/>
  <c r="AF114"/>
  <c r="AE114"/>
  <c r="AD114"/>
  <c r="AC114"/>
  <c r="BD114" s="1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B27" i="32" s="1"/>
  <c r="A114" i="11"/>
  <c r="AK113"/>
  <c r="AJ113"/>
  <c r="AI113"/>
  <c r="AH113"/>
  <c r="AG113"/>
  <c r="AF113"/>
  <c r="BG113" s="1"/>
  <c r="BF113" s="1"/>
  <c r="BE113" s="1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B26" i="32" s="1"/>
  <c r="A113" i="11"/>
  <c r="BH112"/>
  <c r="BF112"/>
  <c r="BE112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C112"/>
  <c r="B112"/>
  <c r="B25" i="32" s="1"/>
  <c r="A112" i="11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C111"/>
  <c r="B111"/>
  <c r="B24" i="32" s="1"/>
  <c r="A111" i="11"/>
  <c r="BH110"/>
  <c r="BF110"/>
  <c r="BE110"/>
  <c r="AK110"/>
  <c r="AJ110"/>
  <c r="AI110"/>
  <c r="AH110"/>
  <c r="AG110"/>
  <c r="AF110"/>
  <c r="AE110"/>
  <c r="AD110"/>
  <c r="AC110"/>
  <c r="BD110" s="1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C110"/>
  <c r="B110"/>
  <c r="B23" i="32" s="1"/>
  <c r="A110" i="11"/>
  <c r="AK109"/>
  <c r="AJ109"/>
  <c r="AI109"/>
  <c r="AH109"/>
  <c r="AG109"/>
  <c r="AF109"/>
  <c r="BG109" s="1"/>
  <c r="BF109" s="1"/>
  <c r="BE109" s="1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C109"/>
  <c r="B109"/>
  <c r="B22" i="32" s="1"/>
  <c r="A109" i="11"/>
  <c r="BH108"/>
  <c r="BF108"/>
  <c r="BE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B21" i="32" s="1"/>
  <c r="A108" i="11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107"/>
  <c r="B20" i="32" s="1"/>
  <c r="A107" i="11"/>
  <c r="BH106"/>
  <c r="BF106"/>
  <c r="BE106"/>
  <c r="AK106"/>
  <c r="AJ106"/>
  <c r="AI106"/>
  <c r="AH106"/>
  <c r="AG106"/>
  <c r="AF106"/>
  <c r="AE106"/>
  <c r="AD106"/>
  <c r="AC106"/>
  <c r="BD106" s="1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B19" i="32" s="1"/>
  <c r="A106" i="11"/>
  <c r="AK105"/>
  <c r="AJ105"/>
  <c r="AI105"/>
  <c r="AH105"/>
  <c r="AG105"/>
  <c r="AF105"/>
  <c r="BG105" s="1"/>
  <c r="BF105" s="1"/>
  <c r="BE105" s="1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B18" i="32" s="1"/>
  <c r="A105" i="11"/>
  <c r="BD152" l="1"/>
  <c r="BG129"/>
  <c r="BF129" s="1"/>
  <c r="BE129" s="1"/>
  <c r="BD130"/>
  <c r="BG133"/>
  <c r="BF133" s="1"/>
  <c r="BE133" s="1"/>
  <c r="BD134"/>
  <c r="BG137"/>
  <c r="BF137" s="1"/>
  <c r="BE137" s="1"/>
  <c r="BG107"/>
  <c r="BF107" s="1"/>
  <c r="BE107" s="1"/>
  <c r="BD108"/>
  <c r="BG111"/>
  <c r="BF111" s="1"/>
  <c r="BE111" s="1"/>
  <c r="BD112"/>
  <c r="BG115"/>
  <c r="BF115" s="1"/>
  <c r="BE115" s="1"/>
  <c r="BD116"/>
  <c r="BG119"/>
  <c r="BF119" s="1"/>
  <c r="BE119" s="1"/>
  <c r="BD120"/>
  <c r="BG123"/>
  <c r="BF123" s="1"/>
  <c r="BE123" s="1"/>
  <c r="BD124"/>
  <c r="BG127"/>
  <c r="BF127" s="1"/>
  <c r="BE127" s="1"/>
  <c r="BD128"/>
  <c r="BG131"/>
  <c r="BF131" s="1"/>
  <c r="BE131" s="1"/>
  <c r="BD132"/>
  <c r="BG135"/>
  <c r="BF135" s="1"/>
  <c r="BE135" s="1"/>
  <c r="BD136"/>
  <c r="BG139"/>
  <c r="BF139" s="1"/>
  <c r="BE139" s="1"/>
  <c r="BD140"/>
  <c r="BG143"/>
  <c r="BF143" s="1"/>
  <c r="BE143" s="1"/>
  <c r="BD144"/>
  <c r="BG147"/>
  <c r="BF147" s="1"/>
  <c r="BE147" s="1"/>
  <c r="BD153"/>
  <c r="BD156" i="27"/>
  <c r="BD156" i="17"/>
  <c r="BI96"/>
  <c r="D46" i="32"/>
  <c r="BJ133" i="17"/>
  <c r="D40" i="32"/>
  <c r="BJ127" i="17"/>
  <c r="D26" i="32"/>
  <c r="BJ113" i="17"/>
  <c r="D20" i="32"/>
  <c r="BJ107" i="17"/>
  <c r="D66" i="32"/>
  <c r="BJ153" i="17"/>
  <c r="D42" i="32"/>
  <c r="BJ129" i="17"/>
  <c r="D30" i="32"/>
  <c r="BJ117" i="17"/>
  <c r="D24" i="32"/>
  <c r="BJ111" i="17"/>
  <c r="BD107" i="11"/>
  <c r="BI107" s="1"/>
  <c r="C20" i="32" s="1"/>
  <c r="BD111" i="11"/>
  <c r="BI111" s="1"/>
  <c r="C24" i="32" s="1"/>
  <c r="BD115" i="11"/>
  <c r="BI115" s="1"/>
  <c r="C28" i="32" s="1"/>
  <c r="BD119" i="11"/>
  <c r="BI119" s="1"/>
  <c r="C32" i="32" s="1"/>
  <c r="BD123" i="11"/>
  <c r="BI123" s="1"/>
  <c r="C36" i="32" s="1"/>
  <c r="BD127" i="11"/>
  <c r="BI127" s="1"/>
  <c r="C40" i="32" s="1"/>
  <c r="BD131" i="11"/>
  <c r="BI131" s="1"/>
  <c r="C44" i="32" s="1"/>
  <c r="BD135" i="11"/>
  <c r="BI135" s="1"/>
  <c r="C48" i="32" s="1"/>
  <c r="BD139" i="11"/>
  <c r="BI139" s="1"/>
  <c r="C52" i="32" s="1"/>
  <c r="BD143" i="11"/>
  <c r="BI143" s="1"/>
  <c r="C56" i="32" s="1"/>
  <c r="BD147" i="11"/>
  <c r="BI147" s="1"/>
  <c r="C60" i="32" s="1"/>
  <c r="BD105" i="11"/>
  <c r="BI105" s="1"/>
  <c r="C18" i="32" s="1"/>
  <c r="BD109" i="11"/>
  <c r="BI109" s="1"/>
  <c r="C22" i="32" s="1"/>
  <c r="BD113" i="11"/>
  <c r="BI113" s="1"/>
  <c r="C26" i="32" s="1"/>
  <c r="BD117" i="11"/>
  <c r="BI117" s="1"/>
  <c r="C30" i="32" s="1"/>
  <c r="BD121" i="11"/>
  <c r="BI121" s="1"/>
  <c r="C34" i="32" s="1"/>
  <c r="BD125" i="11"/>
  <c r="BI125" s="1"/>
  <c r="C38" i="32" s="1"/>
  <c r="BD126" i="11"/>
  <c r="BD129"/>
  <c r="BI129" s="1"/>
  <c r="C42" i="32" s="1"/>
  <c r="BD133" i="11"/>
  <c r="BI133" s="1"/>
  <c r="C46" i="32" s="1"/>
  <c r="BD137" i="11"/>
  <c r="BI137" s="1"/>
  <c r="C50" i="32" s="1"/>
  <c r="BD138" i="11"/>
  <c r="BG141"/>
  <c r="BF141" s="1"/>
  <c r="BE141" s="1"/>
  <c r="BD141" s="1"/>
  <c r="BI141" s="1"/>
  <c r="C54" i="32" s="1"/>
  <c r="BD142" i="11"/>
  <c r="BG145"/>
  <c r="BF145" s="1"/>
  <c r="BE145" s="1"/>
  <c r="BD145" s="1"/>
  <c r="BI145" s="1"/>
  <c r="C58" i="32" s="1"/>
  <c r="BD146" i="11"/>
  <c r="BG149"/>
  <c r="BF149" s="1"/>
  <c r="BE149" s="1"/>
  <c r="BD149" s="1"/>
  <c r="BI149" s="1"/>
  <c r="C62" i="32" s="1"/>
  <c r="BG150" i="11"/>
  <c r="BI150" s="1"/>
  <c r="BG151"/>
  <c r="BI151" s="1"/>
  <c r="BG152"/>
  <c r="BI152" s="1"/>
  <c r="BH105"/>
  <c r="BJ105"/>
  <c r="BH109"/>
  <c r="BJ109"/>
  <c r="BH113"/>
  <c r="BJ113"/>
  <c r="BH117"/>
  <c r="BJ117"/>
  <c r="BH121"/>
  <c r="BJ121"/>
  <c r="BH125"/>
  <c r="BJ125"/>
  <c r="BH129"/>
  <c r="BJ129"/>
  <c r="BH133"/>
  <c r="BJ133"/>
  <c r="BH137"/>
  <c r="BJ137"/>
  <c r="BH141"/>
  <c r="BJ141"/>
  <c r="BH145"/>
  <c r="BJ149"/>
  <c r="BH107"/>
  <c r="BJ107"/>
  <c r="BH111"/>
  <c r="BJ111"/>
  <c r="BH115"/>
  <c r="BJ115"/>
  <c r="BH119"/>
  <c r="BJ119"/>
  <c r="BH123"/>
  <c r="BJ123"/>
  <c r="BH127"/>
  <c r="BJ127"/>
  <c r="BH131"/>
  <c r="BJ131"/>
  <c r="BH135"/>
  <c r="BJ135"/>
  <c r="BH139"/>
  <c r="BJ139"/>
  <c r="BH143"/>
  <c r="BJ143"/>
  <c r="BH147"/>
  <c r="BJ147"/>
  <c r="BJ154"/>
  <c r="BG106"/>
  <c r="BI106" s="1"/>
  <c r="C19" i="32" s="1"/>
  <c r="BG110" i="11"/>
  <c r="BI110" s="1"/>
  <c r="C23" i="32" s="1"/>
  <c r="BG114" i="11"/>
  <c r="BI114" s="1"/>
  <c r="C27" i="32" s="1"/>
  <c r="BG118" i="11"/>
  <c r="BI118" s="1"/>
  <c r="C31" i="32" s="1"/>
  <c r="BG122" i="11"/>
  <c r="BI122" s="1"/>
  <c r="C35" i="32" s="1"/>
  <c r="BG126" i="11"/>
  <c r="BI126" s="1"/>
  <c r="C39" i="32" s="1"/>
  <c r="BG130" i="11"/>
  <c r="BI130" s="1"/>
  <c r="C43" i="32" s="1"/>
  <c r="BG134" i="11"/>
  <c r="BI134" s="1"/>
  <c r="C47" i="32" s="1"/>
  <c r="BG138" i="11"/>
  <c r="BI138" s="1"/>
  <c r="C51" i="32" s="1"/>
  <c r="BG142" i="11"/>
  <c r="BI142" s="1"/>
  <c r="C55" i="32" s="1"/>
  <c r="BG146" i="11"/>
  <c r="BI146" s="1"/>
  <c r="C59" i="32" s="1"/>
  <c r="BG108" i="11"/>
  <c r="BI108" s="1"/>
  <c r="C21" i="32" s="1"/>
  <c r="BG112" i="11"/>
  <c r="BI112" s="1"/>
  <c r="C25" i="32" s="1"/>
  <c r="BG116" i="11"/>
  <c r="BI116" s="1"/>
  <c r="C29" i="32" s="1"/>
  <c r="BG120" i="11"/>
  <c r="BI120" s="1"/>
  <c r="C33" i="32" s="1"/>
  <c r="BG124" i="11"/>
  <c r="BI124" s="1"/>
  <c r="C37" i="32" s="1"/>
  <c r="BG128" i="11"/>
  <c r="BI128" s="1"/>
  <c r="C41" i="32" s="1"/>
  <c r="BG132" i="11"/>
  <c r="BI132" s="1"/>
  <c r="C45" i="32" s="1"/>
  <c r="BG136" i="11"/>
  <c r="BI136" s="1"/>
  <c r="C49" i="32" s="1"/>
  <c r="BG140" i="11"/>
  <c r="BI140" s="1"/>
  <c r="C53" i="32" s="1"/>
  <c r="BG144" i="11"/>
  <c r="BI144" s="1"/>
  <c r="C57" i="32" s="1"/>
  <c r="BG148" i="11"/>
  <c r="BI148" s="1"/>
  <c r="C61" i="32" s="1"/>
  <c r="BH104" i="11"/>
  <c r="BF104"/>
  <c r="BE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104"/>
  <c r="B17" i="32" s="1"/>
  <c r="A104" i="11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B16" i="32" s="1"/>
  <c r="A103" i="11"/>
  <c r="BH102"/>
  <c r="BF102"/>
  <c r="BE102"/>
  <c r="AK102"/>
  <c r="AJ102"/>
  <c r="AI102"/>
  <c r="AH102"/>
  <c r="AG102"/>
  <c r="AF102"/>
  <c r="AE102"/>
  <c r="AD102"/>
  <c r="AC102"/>
  <c r="BD102" s="1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B15" i="32" s="1"/>
  <c r="A102" i="11"/>
  <c r="AK101"/>
  <c r="AJ101"/>
  <c r="AI101"/>
  <c r="AH101"/>
  <c r="AG101"/>
  <c r="AF101"/>
  <c r="BG101" s="1"/>
  <c r="BF101" s="1"/>
  <c r="BE101" s="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B14" i="32" s="1"/>
  <c r="A101" i="11"/>
  <c r="BH100"/>
  <c r="BF100"/>
  <c r="BE100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B13" i="32" s="1"/>
  <c r="A100" i="11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B99"/>
  <c r="B12" i="32" s="1"/>
  <c r="A99" i="11"/>
  <c r="BH98"/>
  <c r="BF98"/>
  <c r="BE98"/>
  <c r="AK98"/>
  <c r="AJ98"/>
  <c r="AI98"/>
  <c r="AH98"/>
  <c r="AG98"/>
  <c r="AF98"/>
  <c r="AE98"/>
  <c r="AD98"/>
  <c r="AC98"/>
  <c r="BD98" s="1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B98"/>
  <c r="B11" i="32" s="1"/>
  <c r="A98" i="11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B97"/>
  <c r="B10" i="32" s="1"/>
  <c r="A97" i="11"/>
  <c r="BH96"/>
  <c r="BF96"/>
  <c r="BE96"/>
  <c r="AK96"/>
  <c r="AJ96"/>
  <c r="AI96"/>
  <c r="AH96"/>
  <c r="AG96"/>
  <c r="AG156" s="1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96"/>
  <c r="B9" i="32" s="1"/>
  <c r="A96" i="11"/>
  <c r="BA95" s="1"/>
  <c r="AY95" s="1"/>
  <c r="AW95" s="1"/>
  <c r="AU95" s="1"/>
  <c r="AS95" s="1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BA94" s="1"/>
  <c r="AY94" s="1"/>
  <c r="AW94" s="1"/>
  <c r="AU94" s="1"/>
  <c r="AS94" s="1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BD96" l="1"/>
  <c r="BJ145"/>
  <c r="BJ152"/>
  <c r="C65" i="32"/>
  <c r="BJ150" i="11"/>
  <c r="C63" i="32"/>
  <c r="BG99" i="11"/>
  <c r="BF99" s="1"/>
  <c r="BE99" s="1"/>
  <c r="BD100"/>
  <c r="BG103"/>
  <c r="BF103" s="1"/>
  <c r="BE103" s="1"/>
  <c r="BD104"/>
  <c r="BJ151"/>
  <c r="C64" i="32"/>
  <c r="AF156" i="17"/>
  <c r="D9" i="32"/>
  <c r="BJ96" i="17"/>
  <c r="BG96" i="11"/>
  <c r="BG97"/>
  <c r="BF97" s="1"/>
  <c r="BE97" s="1"/>
  <c r="BD97" s="1"/>
  <c r="BI97" s="1"/>
  <c r="C10" i="32" s="1"/>
  <c r="BD101" i="11"/>
  <c r="BI101" s="1"/>
  <c r="C14" i="32" s="1"/>
  <c r="BD99" i="11"/>
  <c r="BI99" s="1"/>
  <c r="BD103"/>
  <c r="BI103" s="1"/>
  <c r="C16" i="32" s="1"/>
  <c r="BI96" i="11"/>
  <c r="C9" i="32" s="1"/>
  <c r="BH99" i="11"/>
  <c r="BH103"/>
  <c r="BJ148"/>
  <c r="BJ140"/>
  <c r="BJ132"/>
  <c r="BJ124"/>
  <c r="BJ116"/>
  <c r="BJ108"/>
  <c r="BJ142"/>
  <c r="BJ134"/>
  <c r="BJ126"/>
  <c r="BJ118"/>
  <c r="BJ110"/>
  <c r="BH97"/>
  <c r="BJ97"/>
  <c r="BH101"/>
  <c r="BJ101"/>
  <c r="BJ144"/>
  <c r="BJ136"/>
  <c r="BJ128"/>
  <c r="BJ120"/>
  <c r="BJ112"/>
  <c r="BJ146"/>
  <c r="BJ138"/>
  <c r="BJ130"/>
  <c r="BJ122"/>
  <c r="BJ114"/>
  <c r="BJ106"/>
  <c r="BG100"/>
  <c r="BI100" s="1"/>
  <c r="C13" i="32" s="1"/>
  <c r="BG104" i="11"/>
  <c r="BI104" s="1"/>
  <c r="C17" i="32" s="1"/>
  <c r="AF156" i="11"/>
  <c r="BG98"/>
  <c r="BI98" s="1"/>
  <c r="C11" i="32" s="1"/>
  <c r="BG102" i="11"/>
  <c r="BI102" s="1"/>
  <c r="C15" i="32" s="1"/>
  <c r="A88" i="11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A75"/>
  <c r="AG157" s="1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A4"/>
  <c r="A91" s="1"/>
  <c r="A3"/>
  <c r="A90" s="1"/>
  <c r="A2"/>
  <c r="A89" s="1"/>
  <c r="A1"/>
  <c r="BJ99" l="1"/>
  <c r="C12" i="32"/>
  <c r="BJ103" i="11"/>
  <c r="BD156"/>
  <c r="AK156" s="1"/>
  <c r="AJ156" s="1"/>
  <c r="AI156" s="1"/>
  <c r="AH156" s="1"/>
  <c r="H9" i="32"/>
  <c r="D76" i="11"/>
  <c r="F76"/>
  <c r="H76"/>
  <c r="J76"/>
  <c r="L76"/>
  <c r="N76"/>
  <c r="P76"/>
  <c r="R76"/>
  <c r="T76"/>
  <c r="V76"/>
  <c r="X76"/>
  <c r="Z76"/>
  <c r="AB76"/>
  <c r="AB74"/>
  <c r="AA74" s="1"/>
  <c r="Z74" s="1"/>
  <c r="Y74" s="1"/>
  <c r="X74" s="1"/>
  <c r="W74" s="1"/>
  <c r="V74" s="1"/>
  <c r="U74" s="1"/>
  <c r="T74" s="1"/>
  <c r="S74" s="1"/>
  <c r="R74" s="1"/>
  <c r="Q74" s="1"/>
  <c r="P74" s="1"/>
  <c r="O74" s="1"/>
  <c r="N74" s="1"/>
  <c r="M74" s="1"/>
  <c r="L74" s="1"/>
  <c r="K74" s="1"/>
  <c r="J74" s="1"/>
  <c r="I74" s="1"/>
  <c r="H74" s="1"/>
  <c r="G74" s="1"/>
  <c r="F74" s="1"/>
  <c r="E74" s="1"/>
  <c r="D74" s="1"/>
  <c r="C74" s="1"/>
  <c r="AI76"/>
  <c r="AK76"/>
  <c r="AM76"/>
  <c r="AO76"/>
  <c r="AQ76"/>
  <c r="AS76"/>
  <c r="AU76"/>
  <c r="AW76"/>
  <c r="AY76"/>
  <c r="BA76"/>
  <c r="AD76"/>
  <c r="AF76"/>
  <c r="AJ76"/>
  <c r="AP76"/>
  <c r="AT76"/>
  <c r="AX76"/>
  <c r="BB76"/>
  <c r="AC76"/>
  <c r="AH76"/>
  <c r="AL76"/>
  <c r="AN76"/>
  <c r="AR76"/>
  <c r="AV76"/>
  <c r="AZ76"/>
  <c r="AE76"/>
  <c r="BH157"/>
  <c r="BF157"/>
  <c r="BD157"/>
  <c r="C76"/>
  <c r="AG76"/>
  <c r="BE157"/>
  <c r="A75" i="21"/>
  <c r="A75" i="27"/>
  <c r="A75" i="22"/>
  <c r="A75" i="17"/>
  <c r="AJ157" i="11"/>
  <c r="AH157"/>
  <c r="Y157"/>
  <c r="X157" s="1"/>
  <c r="U157"/>
  <c r="P157"/>
  <c r="O157" s="1"/>
  <c r="L157"/>
  <c r="K157" s="1"/>
  <c r="H157"/>
  <c r="G157" s="1"/>
  <c r="AK157"/>
  <c r="AI157"/>
  <c r="AA157"/>
  <c r="Z157" s="1"/>
  <c r="W157"/>
  <c r="V157" s="1"/>
  <c r="T157"/>
  <c r="S157" s="1"/>
  <c r="R157" s="1"/>
  <c r="Q157" s="1"/>
  <c r="N157"/>
  <c r="M157" s="1"/>
  <c r="J157"/>
  <c r="I157" s="1"/>
  <c r="F157"/>
  <c r="E157" s="1"/>
  <c r="D157" s="1"/>
  <c r="C157" s="1"/>
  <c r="E76"/>
  <c r="G76"/>
  <c r="I76"/>
  <c r="K76"/>
  <c r="M76"/>
  <c r="O76"/>
  <c r="Q76"/>
  <c r="S76"/>
  <c r="U76"/>
  <c r="W76"/>
  <c r="Y76"/>
  <c r="AA76"/>
  <c r="AE156" i="17"/>
  <c r="AE157" s="1"/>
  <c r="AF157"/>
  <c r="BJ98" i="11"/>
  <c r="BJ100"/>
  <c r="BJ102"/>
  <c r="BJ104"/>
  <c r="AE156"/>
  <c r="AF157"/>
  <c r="BJ96"/>
  <c r="AC76" i="17" l="1"/>
  <c r="G76"/>
  <c r="O76"/>
  <c r="W76"/>
  <c r="AE76"/>
  <c r="I76"/>
  <c r="Q76"/>
  <c r="Y76"/>
  <c r="AB157"/>
  <c r="X157"/>
  <c r="R157"/>
  <c r="N157"/>
  <c r="J157"/>
  <c r="F157"/>
  <c r="C157"/>
  <c r="AA157"/>
  <c r="W157"/>
  <c r="S157"/>
  <c r="O157"/>
  <c r="K157"/>
  <c r="G157"/>
  <c r="D76"/>
  <c r="H76"/>
  <c r="L76"/>
  <c r="P76"/>
  <c r="T76"/>
  <c r="X76"/>
  <c r="AB76"/>
  <c r="AF76"/>
  <c r="BE157"/>
  <c r="C76"/>
  <c r="K76"/>
  <c r="S76"/>
  <c r="AA76"/>
  <c r="E76"/>
  <c r="M76"/>
  <c r="U76"/>
  <c r="AD157"/>
  <c r="Z157"/>
  <c r="V157"/>
  <c r="P157"/>
  <c r="L157"/>
  <c r="H157"/>
  <c r="D157"/>
  <c r="AC157"/>
  <c r="Y157"/>
  <c r="U157"/>
  <c r="Q157"/>
  <c r="M157"/>
  <c r="I157"/>
  <c r="E157"/>
  <c r="F76"/>
  <c r="J76"/>
  <c r="N76"/>
  <c r="R76"/>
  <c r="V76"/>
  <c r="Z76"/>
  <c r="AD76"/>
  <c r="T157"/>
  <c r="BD157"/>
  <c r="E76" i="27"/>
  <c r="I76"/>
  <c r="D76"/>
  <c r="H76"/>
  <c r="L76"/>
  <c r="P76"/>
  <c r="T76"/>
  <c r="X76"/>
  <c r="AB76"/>
  <c r="AF76"/>
  <c r="AJ76"/>
  <c r="AN76"/>
  <c r="D157"/>
  <c r="H157"/>
  <c r="L157"/>
  <c r="P157"/>
  <c r="T157"/>
  <c r="X157"/>
  <c r="AB157"/>
  <c r="AF157"/>
  <c r="AJ157"/>
  <c r="AN157"/>
  <c r="O76"/>
  <c r="S76"/>
  <c r="W76"/>
  <c r="AA76"/>
  <c r="AE76"/>
  <c r="AI76"/>
  <c r="AM76"/>
  <c r="C157"/>
  <c r="G157"/>
  <c r="K157"/>
  <c r="S157"/>
  <c r="AA157"/>
  <c r="AI157"/>
  <c r="C76"/>
  <c r="G76"/>
  <c r="K76"/>
  <c r="F76"/>
  <c r="J76"/>
  <c r="N76"/>
  <c r="R76"/>
  <c r="V76"/>
  <c r="Z76"/>
  <c r="AD76"/>
  <c r="AH76"/>
  <c r="AL76"/>
  <c r="AP76"/>
  <c r="F157"/>
  <c r="J157"/>
  <c r="N157"/>
  <c r="R157"/>
  <c r="V157"/>
  <c r="Z157"/>
  <c r="AD157"/>
  <c r="AH157"/>
  <c r="AL157"/>
  <c r="AP157"/>
  <c r="M76"/>
  <c r="Q76"/>
  <c r="U76"/>
  <c r="Y76"/>
  <c r="AC76"/>
  <c r="AG76"/>
  <c r="AK76"/>
  <c r="AO76"/>
  <c r="E157"/>
  <c r="I157"/>
  <c r="M157"/>
  <c r="Q157"/>
  <c r="U157"/>
  <c r="Y157"/>
  <c r="AC157"/>
  <c r="AG157"/>
  <c r="AK157"/>
  <c r="AO157"/>
  <c r="O157"/>
  <c r="W157"/>
  <c r="AE157"/>
  <c r="AM157"/>
  <c r="BH157"/>
  <c r="BG157"/>
  <c r="BF157"/>
  <c r="BE157"/>
  <c r="BD157"/>
  <c r="AK76" i="22"/>
  <c r="AH76"/>
  <c r="AJ76"/>
  <c r="AI76"/>
  <c r="AG76"/>
  <c r="AI157"/>
  <c r="BK157"/>
  <c r="AH157"/>
  <c r="AJ157"/>
  <c r="AG157"/>
  <c r="AK157"/>
  <c r="BJ157"/>
  <c r="BG157"/>
  <c r="BE157"/>
  <c r="BF157"/>
  <c r="BD157"/>
  <c r="E76"/>
  <c r="M76"/>
  <c r="C76"/>
  <c r="K76"/>
  <c r="S76"/>
  <c r="W76"/>
  <c r="AA76"/>
  <c r="AE76"/>
  <c r="AE157"/>
  <c r="AA157"/>
  <c r="W157"/>
  <c r="S157"/>
  <c r="O157"/>
  <c r="K157"/>
  <c r="G157"/>
  <c r="C157"/>
  <c r="AD157"/>
  <c r="Z157"/>
  <c r="V157"/>
  <c r="R157"/>
  <c r="N157"/>
  <c r="J157"/>
  <c r="F157"/>
  <c r="F76"/>
  <c r="J76"/>
  <c r="N76"/>
  <c r="R76"/>
  <c r="V76"/>
  <c r="Z76"/>
  <c r="AD76"/>
  <c r="BI157"/>
  <c r="BH157"/>
  <c r="I76"/>
  <c r="Q76"/>
  <c r="G76"/>
  <c r="O76"/>
  <c r="U76"/>
  <c r="Y76"/>
  <c r="AC76"/>
  <c r="AC157"/>
  <c r="Y157"/>
  <c r="U157"/>
  <c r="Q157"/>
  <c r="M157"/>
  <c r="I157"/>
  <c r="E157"/>
  <c r="AF157"/>
  <c r="AB157"/>
  <c r="X157"/>
  <c r="T157"/>
  <c r="P157"/>
  <c r="L157"/>
  <c r="H157"/>
  <c r="D157"/>
  <c r="D76"/>
  <c r="H76"/>
  <c r="L76"/>
  <c r="P76"/>
  <c r="T76"/>
  <c r="X76"/>
  <c r="AB76"/>
  <c r="AF76"/>
  <c r="AO76" i="21"/>
  <c r="E76"/>
  <c r="I76"/>
  <c r="M76"/>
  <c r="O76"/>
  <c r="S76"/>
  <c r="W76"/>
  <c r="AA76"/>
  <c r="AE76"/>
  <c r="AI76"/>
  <c r="AM76"/>
  <c r="D76"/>
  <c r="H76"/>
  <c r="L76"/>
  <c r="P76"/>
  <c r="T76"/>
  <c r="X76"/>
  <c r="AB76"/>
  <c r="AF76"/>
  <c r="AJ76"/>
  <c r="AN76"/>
  <c r="C76"/>
  <c r="G76"/>
  <c r="K76"/>
  <c r="Q76"/>
  <c r="U76"/>
  <c r="Y76"/>
  <c r="AC76"/>
  <c r="AG76"/>
  <c r="AK76"/>
  <c r="F76"/>
  <c r="J76"/>
  <c r="N76"/>
  <c r="R76"/>
  <c r="V76"/>
  <c r="Z76"/>
  <c r="AD76"/>
  <c r="AH76"/>
  <c r="AL76"/>
  <c r="AP76"/>
  <c r="AD156" i="11"/>
  <c r="AE157"/>
  <c r="AC156" l="1"/>
  <c r="AC157" s="1"/>
  <c r="AB157" s="1"/>
  <c r="AD157"/>
  <c r="BL109" i="22" l="1"/>
  <c r="E22" i="32" s="1"/>
  <c r="BL112" i="22"/>
  <c r="E25" i="32" s="1"/>
  <c r="BL113" i="22"/>
  <c r="E26" i="32" s="1"/>
  <c r="BL115" i="22"/>
  <c r="E28" i="32" s="1"/>
  <c r="BL123" i="22"/>
  <c r="E36" i="32" s="1"/>
  <c r="BL127" i="22"/>
  <c r="E40" i="32" s="1"/>
  <c r="BL133" i="22"/>
  <c r="E46" i="32" s="1"/>
  <c r="BL134" i="22"/>
  <c r="E47" i="32" s="1"/>
  <c r="BL137" i="22"/>
  <c r="E50" i="32" s="1"/>
  <c r="BL141" i="22"/>
  <c r="E54" i="32" s="1"/>
  <c r="BL143" i="22"/>
  <c r="E56" i="32" s="1"/>
  <c r="BL144" i="22"/>
  <c r="E57" i="32" s="1"/>
  <c r="BL145" i="22"/>
  <c r="E58" i="32" s="1"/>
  <c r="BL153" i="22"/>
  <c r="E66" i="32" s="1"/>
  <c r="BM109" i="22"/>
  <c r="BM123"/>
  <c r="BM127"/>
  <c r="BM133"/>
  <c r="BM134"/>
  <c r="BM137"/>
  <c r="BM141"/>
  <c r="BM143"/>
  <c r="BM144"/>
  <c r="BM145"/>
  <c r="BM153"/>
  <c r="BI153" i="11"/>
  <c r="C66" i="32" s="1"/>
  <c r="BG155" i="11"/>
  <c r="BI155" s="1"/>
  <c r="C68" i="32" s="1"/>
  <c r="BJ153" i="11"/>
  <c r="BH155"/>
  <c r="H26" i="30"/>
  <c r="G26"/>
  <c r="F26"/>
  <c r="E26"/>
  <c r="D26"/>
  <c r="C26"/>
  <c r="BI97" i="27"/>
  <c r="F10" i="32" s="1"/>
  <c r="BI98" i="27"/>
  <c r="F11" i="32" s="1"/>
  <c r="BI99" i="27"/>
  <c r="F12" i="32" s="1"/>
  <c r="BI100" i="27"/>
  <c r="F13" i="32" s="1"/>
  <c r="BI101" i="27"/>
  <c r="F14" i="32" s="1"/>
  <c r="BI102" i="27"/>
  <c r="F15" i="32" s="1"/>
  <c r="BI103" i="27"/>
  <c r="F16" i="32" s="1"/>
  <c r="BI104" i="27"/>
  <c r="F17" i="32" s="1"/>
  <c r="BI105" i="27"/>
  <c r="F18" i="32" s="1"/>
  <c r="BI106" i="27"/>
  <c r="F19" i="32" s="1"/>
  <c r="BI107" i="27"/>
  <c r="F20" i="32" s="1"/>
  <c r="BI108" i="27"/>
  <c r="F21" i="32" s="1"/>
  <c r="BI109" i="27"/>
  <c r="F22" i="32" s="1"/>
  <c r="BI110" i="27"/>
  <c r="F23" i="32" s="1"/>
  <c r="BI111" i="27"/>
  <c r="F24" i="32" s="1"/>
  <c r="BI112" i="27"/>
  <c r="F25" i="32" s="1"/>
  <c r="BI113" i="27"/>
  <c r="F26" i="32" s="1"/>
  <c r="BI114" i="27"/>
  <c r="F27" i="32" s="1"/>
  <c r="BI115" i="27"/>
  <c r="F28" i="32" s="1"/>
  <c r="BI116" i="27"/>
  <c r="F29" i="32" s="1"/>
  <c r="BI117" i="27"/>
  <c r="F30" i="32" s="1"/>
  <c r="BI118" i="27"/>
  <c r="F31" i="32" s="1"/>
  <c r="BI119" i="27"/>
  <c r="F32" i="32" s="1"/>
  <c r="BI120" i="27"/>
  <c r="F33" i="32" s="1"/>
  <c r="BI121" i="27"/>
  <c r="F34" i="32" s="1"/>
  <c r="BI122" i="27"/>
  <c r="F35" i="32" s="1"/>
  <c r="BI123" i="27"/>
  <c r="F36" i="32" s="1"/>
  <c r="BI124" i="27"/>
  <c r="F37" i="32" s="1"/>
  <c r="BI125" i="27"/>
  <c r="F38" i="32" s="1"/>
  <c r="BI126" i="27"/>
  <c r="F39" i="32" s="1"/>
  <c r="BI127" i="27"/>
  <c r="F40" i="32" s="1"/>
  <c r="BI128" i="27"/>
  <c r="F41" i="32" s="1"/>
  <c r="BI129" i="27"/>
  <c r="F42" i="32" s="1"/>
  <c r="BI130" i="27"/>
  <c r="F43" i="32" s="1"/>
  <c r="BI131" i="27"/>
  <c r="F44" i="32" s="1"/>
  <c r="BI132" i="27"/>
  <c r="F45" i="32" s="1"/>
  <c r="BI133" i="27"/>
  <c r="F46" i="32" s="1"/>
  <c r="BI134" i="27"/>
  <c r="F47" i="32" s="1"/>
  <c r="BI135" i="27"/>
  <c r="F48" i="32" s="1"/>
  <c r="BI136" i="27"/>
  <c r="F49" i="32" s="1"/>
  <c r="BI137" i="27"/>
  <c r="F50" i="32" s="1"/>
  <c r="BI138" i="27"/>
  <c r="F51" i="32" s="1"/>
  <c r="BI139" i="27"/>
  <c r="F52" i="32" s="1"/>
  <c r="BI140" i="27"/>
  <c r="F53" i="32" s="1"/>
  <c r="BI141" i="27"/>
  <c r="F54" i="32" s="1"/>
  <c r="BI142" i="27"/>
  <c r="F55" i="32" s="1"/>
  <c r="BI143" i="27"/>
  <c r="F56" i="32" s="1"/>
  <c r="BI144" i="27"/>
  <c r="F57" i="32" s="1"/>
  <c r="BI145" i="27"/>
  <c r="F58" i="32" s="1"/>
  <c r="BI146" i="27"/>
  <c r="F59" i="32" s="1"/>
  <c r="BI147" i="27"/>
  <c r="F60" i="32" s="1"/>
  <c r="BI148" i="27"/>
  <c r="F61" i="32" s="1"/>
  <c r="BI149" i="27"/>
  <c r="F62" i="32" s="1"/>
  <c r="BI150" i="27"/>
  <c r="F63" i="32" s="1"/>
  <c r="BI151" i="27"/>
  <c r="F64" i="32" s="1"/>
  <c r="BI152" i="27"/>
  <c r="F65" i="32" s="1"/>
  <c r="BI153" i="27"/>
  <c r="F66" i="32" s="1"/>
  <c r="BI154" i="27"/>
  <c r="F67" i="32" s="1"/>
  <c r="BI155" i="27"/>
  <c r="F68" i="32" s="1"/>
  <c r="BI156" i="27"/>
  <c r="BK97"/>
  <c r="BK96"/>
  <c r="BJ97"/>
  <c r="BK98"/>
  <c r="BJ98"/>
  <c r="BK99"/>
  <c r="BJ99"/>
  <c r="BK100"/>
  <c r="BJ100"/>
  <c r="BK101"/>
  <c r="BJ101"/>
  <c r="BK102"/>
  <c r="BJ102"/>
  <c r="BK103"/>
  <c r="BJ103"/>
  <c r="BK104"/>
  <c r="BJ104"/>
  <c r="BK105"/>
  <c r="BJ105"/>
  <c r="BK106"/>
  <c r="BJ106"/>
  <c r="BK107"/>
  <c r="BJ107"/>
  <c r="BK108"/>
  <c r="BJ108"/>
  <c r="BK109"/>
  <c r="BJ109"/>
  <c r="BK110"/>
  <c r="BJ110"/>
  <c r="BK111"/>
  <c r="BJ111"/>
  <c r="BK112"/>
  <c r="BJ112"/>
  <c r="BK113"/>
  <c r="BJ113"/>
  <c r="BK114"/>
  <c r="BJ114"/>
  <c r="BK115"/>
  <c r="BJ115"/>
  <c r="BK116"/>
  <c r="BJ116"/>
  <c r="BK117"/>
  <c r="BJ117"/>
  <c r="BK118"/>
  <c r="BJ118"/>
  <c r="BK119"/>
  <c r="BJ119"/>
  <c r="BK120"/>
  <c r="BJ120"/>
  <c r="BK121"/>
  <c r="BJ121"/>
  <c r="BK122"/>
  <c r="BJ122"/>
  <c r="BK123"/>
  <c r="BJ123"/>
  <c r="BK124"/>
  <c r="BJ124"/>
  <c r="BK125"/>
  <c r="BJ125"/>
  <c r="BK126"/>
  <c r="BJ126"/>
  <c r="BK127"/>
  <c r="BJ127"/>
  <c r="BK128"/>
  <c r="BJ128"/>
  <c r="BK129"/>
  <c r="BJ129"/>
  <c r="BK130"/>
  <c r="BJ130"/>
  <c r="BK131"/>
  <c r="BJ131"/>
  <c r="BK132"/>
  <c r="BJ132"/>
  <c r="BK133"/>
  <c r="BJ133"/>
  <c r="BK134"/>
  <c r="BJ134"/>
  <c r="BK135"/>
  <c r="BJ135"/>
  <c r="BK136"/>
  <c r="BJ136"/>
  <c r="BK137"/>
  <c r="BJ137"/>
  <c r="BK138"/>
  <c r="BJ138"/>
  <c r="BK139"/>
  <c r="BJ139"/>
  <c r="BK140"/>
  <c r="BJ140"/>
  <c r="BK141"/>
  <c r="BJ141"/>
  <c r="BK142"/>
  <c r="BJ142"/>
  <c r="BK143"/>
  <c r="BJ143"/>
  <c r="BK144"/>
  <c r="BJ144"/>
  <c r="BK145"/>
  <c r="BJ145"/>
  <c r="BK146"/>
  <c r="BJ146"/>
  <c r="BK147"/>
  <c r="BJ147"/>
  <c r="BK148"/>
  <c r="BJ148"/>
  <c r="BK149"/>
  <c r="BJ149"/>
  <c r="BK150"/>
  <c r="BJ150"/>
  <c r="BK151"/>
  <c r="BJ151"/>
  <c r="BK152"/>
  <c r="BJ152"/>
  <c r="BK153"/>
  <c r="BJ153"/>
  <c r="BK154"/>
  <c r="BJ154"/>
  <c r="BK155"/>
  <c r="BJ155"/>
  <c r="BI97" i="21"/>
  <c r="BI98"/>
  <c r="G11" i="32" s="1"/>
  <c r="BI99" i="21"/>
  <c r="G12" i="32" s="1"/>
  <c r="BI100" i="21"/>
  <c r="G13" i="32" s="1"/>
  <c r="BI101" i="21"/>
  <c r="G14" i="32" s="1"/>
  <c r="BI102" i="21"/>
  <c r="G15" i="32" s="1"/>
  <c r="BI103" i="21"/>
  <c r="G16" i="32" s="1"/>
  <c r="BI104" i="21"/>
  <c r="G17" i="32" s="1"/>
  <c r="BI105" i="21"/>
  <c r="G18" i="32" s="1"/>
  <c r="BI106" i="21"/>
  <c r="G19" i="32" s="1"/>
  <c r="BI107" i="21"/>
  <c r="G20" i="32" s="1"/>
  <c r="BI108" i="21"/>
  <c r="G21" i="32" s="1"/>
  <c r="BI109" i="21"/>
  <c r="G22" i="32" s="1"/>
  <c r="BI110" i="21"/>
  <c r="G23" i="32" s="1"/>
  <c r="BI111" i="21"/>
  <c r="G24" i="32" s="1"/>
  <c r="BI112" i="21"/>
  <c r="G25" i="32" s="1"/>
  <c r="BI113" i="21"/>
  <c r="G26" i="32" s="1"/>
  <c r="BI114" i="21"/>
  <c r="G27" i="32" s="1"/>
  <c r="BI115" i="21"/>
  <c r="G28" i="32" s="1"/>
  <c r="BI116" i="21"/>
  <c r="G29" i="32" s="1"/>
  <c r="BI117" i="21"/>
  <c r="G30" i="32" s="1"/>
  <c r="BI118" i="21"/>
  <c r="G31" i="32" s="1"/>
  <c r="BI119" i="21"/>
  <c r="G32" i="32" s="1"/>
  <c r="BI120" i="21"/>
  <c r="G33" i="32" s="1"/>
  <c r="BI121" i="21"/>
  <c r="G34" i="32" s="1"/>
  <c r="BI122" i="21"/>
  <c r="G35" i="32" s="1"/>
  <c r="BI123" i="21"/>
  <c r="G36" i="32" s="1"/>
  <c r="BI124" i="21"/>
  <c r="G37" i="32" s="1"/>
  <c r="BI125" i="21"/>
  <c r="G38" i="32" s="1"/>
  <c r="BI126" i="21"/>
  <c r="G39" i="32" s="1"/>
  <c r="BI127" i="21"/>
  <c r="G40" i="32" s="1"/>
  <c r="BI128" i="21"/>
  <c r="G41" i="32" s="1"/>
  <c r="BI129" i="21"/>
  <c r="G42" i="32" s="1"/>
  <c r="BI130" i="21"/>
  <c r="G43" i="32" s="1"/>
  <c r="BI131" i="21"/>
  <c r="G44" i="32" s="1"/>
  <c r="BI132" i="21"/>
  <c r="G45" i="32" s="1"/>
  <c r="BI133" i="21"/>
  <c r="G46" i="32" s="1"/>
  <c r="BI134" i="21"/>
  <c r="G47" i="32" s="1"/>
  <c r="BI135" i="21"/>
  <c r="G48" i="32" s="1"/>
  <c r="BI136" i="21"/>
  <c r="G49" i="32" s="1"/>
  <c r="BI137" i="21"/>
  <c r="G50" i="32" s="1"/>
  <c r="BI138" i="21"/>
  <c r="G51" i="32" s="1"/>
  <c r="BI139" i="21"/>
  <c r="G52" i="32" s="1"/>
  <c r="BI140" i="21"/>
  <c r="G53" i="32" s="1"/>
  <c r="BI141" i="21"/>
  <c r="G54" i="32" s="1"/>
  <c r="BI142" i="21"/>
  <c r="G55" i="32" s="1"/>
  <c r="BI143" i="21"/>
  <c r="G56" i="32" s="1"/>
  <c r="BI144" i="21"/>
  <c r="G57" i="32" s="1"/>
  <c r="BI145" i="21"/>
  <c r="G58" i="32" s="1"/>
  <c r="BI146" i="21"/>
  <c r="G59" i="32" s="1"/>
  <c r="BI147" i="21"/>
  <c r="G60" i="32" s="1"/>
  <c r="BI148" i="21"/>
  <c r="G61" i="32" s="1"/>
  <c r="BI149" i="21"/>
  <c r="G62" i="32" s="1"/>
  <c r="BI150" i="21"/>
  <c r="G63" i="32" s="1"/>
  <c r="BI151" i="21"/>
  <c r="G64" i="32" s="1"/>
  <c r="BI152" i="21"/>
  <c r="G65" i="32" s="1"/>
  <c r="BI153" i="21"/>
  <c r="G66" i="32" s="1"/>
  <c r="BI154" i="21"/>
  <c r="G67" i="32" s="1"/>
  <c r="BI155" i="21"/>
  <c r="G68" i="32" s="1"/>
  <c r="BF156" i="21"/>
  <c r="BF157" s="1"/>
  <c r="BE156"/>
  <c r="BE157" s="1"/>
  <c r="BD156"/>
  <c r="BD157" s="1"/>
  <c r="AP156"/>
  <c r="AP157" s="1"/>
  <c r="AO156"/>
  <c r="AO157" s="1"/>
  <c r="AN156"/>
  <c r="AN157" s="1"/>
  <c r="AM156"/>
  <c r="AM157" s="1"/>
  <c r="AL156"/>
  <c r="AL157" s="1"/>
  <c r="AK156"/>
  <c r="AK157" s="1"/>
  <c r="AJ156"/>
  <c r="AJ157" s="1"/>
  <c r="AI156"/>
  <c r="AI157" s="1"/>
  <c r="AH156"/>
  <c r="AH157" s="1"/>
  <c r="AG156"/>
  <c r="AG157" s="1"/>
  <c r="AF156"/>
  <c r="AF157" s="1"/>
  <c r="AE156"/>
  <c r="AE157" s="1"/>
  <c r="AD156"/>
  <c r="AD157" s="1"/>
  <c r="AC156"/>
  <c r="AC157" s="1"/>
  <c r="AB156"/>
  <c r="AB157" s="1"/>
  <c r="AA156"/>
  <c r="AA157" s="1"/>
  <c r="Z156"/>
  <c r="Z157" s="1"/>
  <c r="Y156"/>
  <c r="Y157" s="1"/>
  <c r="X156"/>
  <c r="X157" s="1"/>
  <c r="W156"/>
  <c r="W157" s="1"/>
  <c r="V156"/>
  <c r="V157" s="1"/>
  <c r="U156"/>
  <c r="U157" s="1"/>
  <c r="T156"/>
  <c r="T157" s="1"/>
  <c r="S156"/>
  <c r="S157" s="1"/>
  <c r="R156"/>
  <c r="R157" s="1"/>
  <c r="Q156"/>
  <c r="Q157" s="1"/>
  <c r="P156"/>
  <c r="P157" s="1"/>
  <c r="O156"/>
  <c r="O157" s="1"/>
  <c r="N156"/>
  <c r="N157" s="1"/>
  <c r="M156"/>
  <c r="M157" s="1"/>
  <c r="L156"/>
  <c r="L157" s="1"/>
  <c r="K156"/>
  <c r="K157" s="1"/>
  <c r="J156"/>
  <c r="J157" s="1"/>
  <c r="I156"/>
  <c r="I157" s="1"/>
  <c r="H156"/>
  <c r="H157" s="1"/>
  <c r="G156"/>
  <c r="G157" s="1"/>
  <c r="F156"/>
  <c r="F157" s="1"/>
  <c r="E156"/>
  <c r="E157" s="1"/>
  <c r="D156"/>
  <c r="D157" s="1"/>
  <c r="C156"/>
  <c r="C157" s="1"/>
  <c r="BJ97"/>
  <c r="BK97"/>
  <c r="BK98"/>
  <c r="BJ98"/>
  <c r="BJ99"/>
  <c r="BK99"/>
  <c r="BK100"/>
  <c r="BJ100"/>
  <c r="BJ101"/>
  <c r="BK101"/>
  <c r="BK102"/>
  <c r="BJ102"/>
  <c r="BJ103"/>
  <c r="BK103"/>
  <c r="BK104"/>
  <c r="BJ104"/>
  <c r="BJ105"/>
  <c r="BK105"/>
  <c r="BK106"/>
  <c r="BJ106"/>
  <c r="BJ107"/>
  <c r="BK107"/>
  <c r="BK108"/>
  <c r="BJ108"/>
  <c r="BJ109"/>
  <c r="BK109"/>
  <c r="BK110"/>
  <c r="BJ110"/>
  <c r="BJ111"/>
  <c r="BK111"/>
  <c r="BK112"/>
  <c r="BJ112"/>
  <c r="BJ113"/>
  <c r="BK113"/>
  <c r="BK114"/>
  <c r="BJ114"/>
  <c r="BJ115"/>
  <c r="BK115"/>
  <c r="BK116"/>
  <c r="BJ116"/>
  <c r="BJ117"/>
  <c r="BK117"/>
  <c r="BK118"/>
  <c r="BJ118"/>
  <c r="BJ119"/>
  <c r="BK119"/>
  <c r="BK120"/>
  <c r="BJ120"/>
  <c r="BJ121"/>
  <c r="BK121"/>
  <c r="BK122"/>
  <c r="BJ122"/>
  <c r="BJ123"/>
  <c r="BK123"/>
  <c r="BK124"/>
  <c r="BJ124"/>
  <c r="BJ125"/>
  <c r="BK125"/>
  <c r="BK126"/>
  <c r="BJ126"/>
  <c r="BJ127"/>
  <c r="BK127"/>
  <c r="BK128"/>
  <c r="BJ128"/>
  <c r="BJ129"/>
  <c r="BK129"/>
  <c r="BK130"/>
  <c r="BJ130"/>
  <c r="BJ131"/>
  <c r="BK131"/>
  <c r="BK132"/>
  <c r="BJ132"/>
  <c r="BJ133"/>
  <c r="BK133"/>
  <c r="BK134"/>
  <c r="BJ134"/>
  <c r="BJ135"/>
  <c r="BK135"/>
  <c r="BK136"/>
  <c r="BJ136"/>
  <c r="BJ137"/>
  <c r="BK137"/>
  <c r="BK138"/>
  <c r="BJ138"/>
  <c r="BJ139"/>
  <c r="BK139"/>
  <c r="BK140"/>
  <c r="BJ140"/>
  <c r="BJ141"/>
  <c r="BK141"/>
  <c r="BK142"/>
  <c r="BJ142"/>
  <c r="BJ143"/>
  <c r="BK143"/>
  <c r="BK144"/>
  <c r="BJ144"/>
  <c r="BJ145"/>
  <c r="BK145"/>
  <c r="BK146"/>
  <c r="BJ146"/>
  <c r="BJ147"/>
  <c r="BK147"/>
  <c r="BK148"/>
  <c r="BJ148"/>
  <c r="BJ149"/>
  <c r="BK149"/>
  <c r="BK150"/>
  <c r="BJ150"/>
  <c r="BJ151"/>
  <c r="BK151"/>
  <c r="BK152"/>
  <c r="BJ152"/>
  <c r="BJ153"/>
  <c r="BK153"/>
  <c r="BK154"/>
  <c r="BJ154"/>
  <c r="BJ155"/>
  <c r="BK155"/>
  <c r="BM113" i="22" l="1"/>
  <c r="BN134"/>
  <c r="BN146"/>
  <c r="BN144"/>
  <c r="BN112"/>
  <c r="BN128"/>
  <c r="BN136"/>
  <c r="BN153"/>
  <c r="BN141"/>
  <c r="BN127"/>
  <c r="BN111"/>
  <c r="BN104"/>
  <c r="BN142"/>
  <c r="BN145"/>
  <c r="BN143"/>
  <c r="BN137"/>
  <c r="BN133"/>
  <c r="BN123"/>
  <c r="BN115"/>
  <c r="BM112"/>
  <c r="BN138"/>
  <c r="BN122"/>
  <c r="BN96"/>
  <c r="BN154"/>
  <c r="BN120"/>
  <c r="BL156"/>
  <c r="BM115"/>
  <c r="BN113"/>
  <c r="BN109"/>
  <c r="BN119"/>
  <c r="BN132"/>
  <c r="BN140"/>
  <c r="BN118"/>
  <c r="BN129"/>
  <c r="BN150"/>
  <c r="BN100"/>
  <c r="BN108"/>
  <c r="BN121"/>
  <c r="BN110"/>
  <c r="BN126"/>
  <c r="BN149"/>
  <c r="BN103"/>
  <c r="BN125"/>
  <c r="BN135"/>
  <c r="BN148"/>
  <c r="BN152"/>
  <c r="BN98"/>
  <c r="BN102"/>
  <c r="BN106"/>
  <c r="BN116"/>
  <c r="BN117"/>
  <c r="BN130"/>
  <c r="BN139"/>
  <c r="BN114"/>
  <c r="BN124"/>
  <c r="BN131"/>
  <c r="BN147"/>
  <c r="BN151"/>
  <c r="BN99"/>
  <c r="BN107"/>
  <c r="BN97"/>
  <c r="BN101"/>
  <c r="BN105"/>
  <c r="BN155"/>
  <c r="BG156" i="11"/>
  <c r="BG157" s="1"/>
  <c r="BI156" i="21"/>
  <c r="H42" i="32"/>
  <c r="H30"/>
  <c r="H24"/>
  <c r="H20"/>
  <c r="G10"/>
  <c r="BK96" i="21"/>
  <c r="H65" i="32"/>
  <c r="H39"/>
  <c r="H37"/>
  <c r="H33"/>
  <c r="H29"/>
  <c r="H27"/>
  <c r="H11"/>
  <c r="H46"/>
  <c r="H26"/>
  <c r="BI157" i="27"/>
  <c r="F69" i="32"/>
  <c r="H66"/>
  <c r="H47"/>
  <c r="H40"/>
  <c r="BL157" i="22"/>
  <c r="E69" i="32"/>
  <c r="BK131" i="11"/>
  <c r="BK149"/>
  <c r="BK117"/>
  <c r="BK152"/>
  <c r="BK127"/>
  <c r="BK137"/>
  <c r="BK105"/>
  <c r="BK100"/>
  <c r="BK130"/>
  <c r="BK110"/>
  <c r="BK142"/>
  <c r="BK128"/>
  <c r="BK108"/>
  <c r="BK140"/>
  <c r="BK151"/>
  <c r="BK123"/>
  <c r="BK141"/>
  <c r="BK109"/>
  <c r="BK150"/>
  <c r="BK119"/>
  <c r="BK129"/>
  <c r="BK102"/>
  <c r="BK122"/>
  <c r="BK97"/>
  <c r="BK134"/>
  <c r="BK120"/>
  <c r="BK101"/>
  <c r="BK132"/>
  <c r="BK98"/>
  <c r="BK153"/>
  <c r="BK155"/>
  <c r="BI156"/>
  <c r="BK147"/>
  <c r="BK115"/>
  <c r="BK133"/>
  <c r="BK96"/>
  <c r="BK143"/>
  <c r="BK111"/>
  <c r="BK121"/>
  <c r="BK104"/>
  <c r="BK114"/>
  <c r="BK146"/>
  <c r="BK126"/>
  <c r="BK112"/>
  <c r="BK144"/>
  <c r="BK124"/>
  <c r="BK99"/>
  <c r="BK139"/>
  <c r="BK107"/>
  <c r="BK125"/>
  <c r="BK154"/>
  <c r="BK135"/>
  <c r="BK145"/>
  <c r="BK113"/>
  <c r="BK106"/>
  <c r="BK138"/>
  <c r="BK118"/>
  <c r="BK103"/>
  <c r="BK136"/>
  <c r="BK116"/>
  <c r="BK148"/>
  <c r="BJ155"/>
  <c r="BI100" i="17"/>
  <c r="D13" i="32"/>
  <c r="H13" s="1"/>
  <c r="BI97" i="17"/>
  <c r="D10" i="32"/>
  <c r="H10"/>
  <c r="BI99" i="17"/>
  <c r="D12" i="32"/>
  <c r="H12" s="1"/>
  <c r="BI101" i="17"/>
  <c r="D14" i="32"/>
  <c r="H14" s="1"/>
  <c r="BI102" i="17"/>
  <c r="D15" i="32"/>
  <c r="H15" s="1"/>
  <c r="BI103" i="17"/>
  <c r="D16" i="32"/>
  <c r="H16"/>
  <c r="BI104" i="17"/>
  <c r="D17" i="32"/>
  <c r="H17" s="1"/>
  <c r="BI105" i="17"/>
  <c r="D18" i="32"/>
  <c r="H18" s="1"/>
  <c r="BI106" i="17"/>
  <c r="D19" i="32"/>
  <c r="H19" s="1"/>
  <c r="BI108" i="17"/>
  <c r="D21" i="32"/>
  <c r="H21"/>
  <c r="BI109" i="17"/>
  <c r="D22" i="32"/>
  <c r="H22" s="1"/>
  <c r="BI110" i="17"/>
  <c r="D23" i="32"/>
  <c r="H23" s="1"/>
  <c r="BI112" i="17"/>
  <c r="D25" i="32"/>
  <c r="H25" s="1"/>
  <c r="BI115" i="17"/>
  <c r="D28" i="32"/>
  <c r="H28"/>
  <c r="BI118" i="17"/>
  <c r="D31" i="32"/>
  <c r="H31" s="1"/>
  <c r="BI119" i="17"/>
  <c r="D32" i="32"/>
  <c r="H32" s="1"/>
  <c r="BI121" i="17"/>
  <c r="D34" i="32"/>
  <c r="H34" s="1"/>
  <c r="BI122" i="17"/>
  <c r="D35" i="32"/>
  <c r="H35"/>
  <c r="BI123" i="17"/>
  <c r="D36" i="32"/>
  <c r="H36" s="1"/>
  <c r="BI125" i="17"/>
  <c r="D38" i="32"/>
  <c r="H38" s="1"/>
  <c r="BI128" i="17"/>
  <c r="D41" i="32"/>
  <c r="H41" s="1"/>
  <c r="BI130" i="17"/>
  <c r="D43" i="32"/>
  <c r="H43"/>
  <c r="BI131" i="17"/>
  <c r="D44" i="32"/>
  <c r="H44" s="1"/>
  <c r="BI132" i="17"/>
  <c r="D45" i="32"/>
  <c r="H45" s="1"/>
  <c r="BI135" i="17"/>
  <c r="D48" i="32"/>
  <c r="H48" s="1"/>
  <c r="BI136" i="17"/>
  <c r="D49" i="32"/>
  <c r="H49"/>
  <c r="BI137" i="17"/>
  <c r="D50" i="32"/>
  <c r="H50" s="1"/>
  <c r="BI138" i="17"/>
  <c r="D51" i="32"/>
  <c r="H51" s="1"/>
  <c r="BI139" i="17"/>
  <c r="D52" i="32"/>
  <c r="H52" s="1"/>
  <c r="BI140" i="17"/>
  <c r="D53" i="32"/>
  <c r="H53" s="1"/>
  <c r="BI141" i="17"/>
  <c r="D54" i="32"/>
  <c r="H54" s="1"/>
  <c r="BI142" i="17"/>
  <c r="D55" i="32"/>
  <c r="H55" s="1"/>
  <c r="BI143" i="17"/>
  <c r="D56" i="32"/>
  <c r="H56" s="1"/>
  <c r="BI144" i="17"/>
  <c r="D57" i="32"/>
  <c r="H57"/>
  <c r="BI145" i="17"/>
  <c r="D58" i="32"/>
  <c r="H58" s="1"/>
  <c r="BI146" i="17"/>
  <c r="D59" i="32"/>
  <c r="H59" s="1"/>
  <c r="BI147" i="17"/>
  <c r="D60" i="32"/>
  <c r="H60" s="1"/>
  <c r="BI148" i="17"/>
  <c r="D61" i="32"/>
  <c r="H61"/>
  <c r="BI149" i="17"/>
  <c r="D62" i="32"/>
  <c r="H62" s="1"/>
  <c r="BI150" i="17"/>
  <c r="D63" i="32"/>
  <c r="H63" s="1"/>
  <c r="BI151" i="17"/>
  <c r="D64" i="32"/>
  <c r="H64" s="1"/>
  <c r="BI154" i="17"/>
  <c r="D67" i="32"/>
  <c r="H67" s="1"/>
  <c r="BI155" i="17"/>
  <c r="D68" i="32"/>
  <c r="H68" s="1"/>
  <c r="BI156" i="17"/>
  <c r="BI157"/>
  <c r="D5" i="29" s="1"/>
  <c r="BJ155" i="17"/>
  <c r="BK155"/>
  <c r="BJ151"/>
  <c r="BK151"/>
  <c r="BJ149"/>
  <c r="BK149"/>
  <c r="BJ147"/>
  <c r="BK147"/>
  <c r="BJ145"/>
  <c r="BK145"/>
  <c r="BJ143"/>
  <c r="BK143"/>
  <c r="BJ141"/>
  <c r="BK141"/>
  <c r="BJ139"/>
  <c r="BK139"/>
  <c r="BJ137"/>
  <c r="BK137"/>
  <c r="BJ135"/>
  <c r="BK135"/>
  <c r="BJ131"/>
  <c r="BK131"/>
  <c r="BK125"/>
  <c r="BJ125"/>
  <c r="BJ123"/>
  <c r="BK123"/>
  <c r="BJ121"/>
  <c r="BK121"/>
  <c r="BK119"/>
  <c r="BJ119"/>
  <c r="BK115"/>
  <c r="BJ115"/>
  <c r="BJ109"/>
  <c r="BK109"/>
  <c r="BK105"/>
  <c r="BJ105"/>
  <c r="BK103"/>
  <c r="BJ103"/>
  <c r="BK101"/>
  <c r="BJ101"/>
  <c r="BK99"/>
  <c r="BJ99"/>
  <c r="BK124"/>
  <c r="BK98"/>
  <c r="BK134"/>
  <c r="BK114"/>
  <c r="BK96"/>
  <c r="BK126"/>
  <c r="BK120"/>
  <c r="BK152"/>
  <c r="BK116"/>
  <c r="BK117"/>
  <c r="BK129"/>
  <c r="BK107"/>
  <c r="BK133"/>
  <c r="BK111"/>
  <c r="BK153"/>
  <c r="BK113"/>
  <c r="BK127"/>
  <c r="BJ97"/>
  <c r="BK97"/>
  <c r="BG156"/>
  <c r="BG157"/>
  <c r="BF156"/>
  <c r="D70" i="32"/>
  <c r="BJ154" i="17"/>
  <c r="BK154"/>
  <c r="BJ150"/>
  <c r="BK150"/>
  <c r="BJ148"/>
  <c r="BK148"/>
  <c r="BJ146"/>
  <c r="BK146"/>
  <c r="BJ144"/>
  <c r="BK144"/>
  <c r="BJ142"/>
  <c r="BK142"/>
  <c r="BJ140"/>
  <c r="BK140"/>
  <c r="BJ138"/>
  <c r="BK138"/>
  <c r="BJ136"/>
  <c r="BK136"/>
  <c r="BJ132"/>
  <c r="BK132"/>
  <c r="BJ130"/>
  <c r="BK130"/>
  <c r="BK128"/>
  <c r="BJ128"/>
  <c r="BJ122"/>
  <c r="BK122"/>
  <c r="BK118"/>
  <c r="BJ118"/>
  <c r="BK112"/>
  <c r="BJ112"/>
  <c r="BJ110"/>
  <c r="BK110"/>
  <c r="BJ108"/>
  <c r="BK108"/>
  <c r="BK106"/>
  <c r="BJ106"/>
  <c r="BK104"/>
  <c r="BJ104"/>
  <c r="BK102"/>
  <c r="BJ102"/>
  <c r="BK100"/>
  <c r="BJ100"/>
  <c r="D69" i="32"/>
  <c r="BH156" i="17"/>
  <c r="BH157" s="1"/>
  <c r="BF157"/>
  <c r="I63" i="32" l="1"/>
  <c r="I64"/>
  <c r="I38"/>
  <c r="I59"/>
  <c r="I24"/>
  <c r="I65"/>
  <c r="I30"/>
  <c r="I20"/>
  <c r="I9"/>
  <c r="I12"/>
  <c r="I23"/>
  <c r="I32"/>
  <c r="I49"/>
  <c r="I57"/>
  <c r="I18"/>
  <c r="I35"/>
  <c r="I51"/>
  <c r="I67"/>
  <c r="I40"/>
  <c r="I33"/>
  <c r="I10"/>
  <c r="I46"/>
  <c r="I39"/>
  <c r="I68"/>
  <c r="I62"/>
  <c r="I61"/>
  <c r="I58"/>
  <c r="I54"/>
  <c r="I53"/>
  <c r="I50"/>
  <c r="I44"/>
  <c r="I43"/>
  <c r="I36"/>
  <c r="I31"/>
  <c r="I28"/>
  <c r="I22"/>
  <c r="I21"/>
  <c r="I17"/>
  <c r="I16"/>
  <c r="I11"/>
  <c r="I60"/>
  <c r="I56"/>
  <c r="I55"/>
  <c r="I52"/>
  <c r="I48"/>
  <c r="I45"/>
  <c r="I41"/>
  <c r="I34"/>
  <c r="I25"/>
  <c r="I19"/>
  <c r="I15"/>
  <c r="I14"/>
  <c r="I13"/>
  <c r="I47"/>
  <c r="I27"/>
  <c r="I66"/>
  <c r="I42"/>
  <c r="I26"/>
  <c r="H69"/>
  <c r="H70" s="1"/>
  <c r="I37"/>
  <c r="I29"/>
  <c r="C69"/>
  <c r="BI157" i="11"/>
  <c r="BI157" i="21"/>
  <c r="G69" i="32"/>
  <c r="F70"/>
  <c r="F5" i="29"/>
  <c r="E5"/>
  <c r="E70" i="32"/>
  <c r="C5" i="29" l="1"/>
  <c r="C70" i="32"/>
  <c r="G5" i="29"/>
  <c r="G70" i="32"/>
  <c r="H5" i="29"/>
</calcChain>
</file>

<file path=xl/comments1.xml><?xml version="1.0" encoding="utf-8"?>
<comments xmlns="http://schemas.openxmlformats.org/spreadsheetml/2006/main">
  <authors>
    <author>ผู้สร้าง</author>
  </authors>
  <commentList>
    <comment ref="AK9" authorId="0">
      <text>
        <r>
          <rPr>
            <b/>
            <sz val="12"/>
            <color indexed="81"/>
            <rFont val="Angsana New"/>
            <family val="1"/>
          </rPr>
          <t>ข้อ 32-35 ให้กรอกคะแนน ที่ได้จากการตรวจ ตามเกณฑ์</t>
        </r>
      </text>
    </comment>
  </commentList>
</comments>
</file>

<file path=xl/sharedStrings.xml><?xml version="1.0" encoding="utf-8"?>
<sst xmlns="http://schemas.openxmlformats.org/spreadsheetml/2006/main" count="388" uniqueCount="156">
  <si>
    <t>เลขที่</t>
  </si>
  <si>
    <t>ข้อสอบข้อที่</t>
  </si>
  <si>
    <t>ไม่ตอบ</t>
  </si>
  <si>
    <t>รวมทั้งสิ้น</t>
  </si>
  <si>
    <t>หมายเหตุ</t>
  </si>
  <si>
    <t>รวม</t>
  </si>
  <si>
    <t>ตอบถูกร้อยละ</t>
  </si>
  <si>
    <t>คะแนน</t>
  </si>
  <si>
    <t>ร้อยละ</t>
  </si>
  <si>
    <t>เฉลย</t>
  </si>
  <si>
    <t>ลำดับที่</t>
  </si>
  <si>
    <t>ตอบข้อ 1</t>
  </si>
  <si>
    <t>ตอบข้อ 2</t>
  </si>
  <si>
    <t>ตอบข้อ 3</t>
  </si>
  <si>
    <t>ตอบข้อ 4</t>
  </si>
  <si>
    <t>ตอบถูก (คน)</t>
  </si>
  <si>
    <t>ประถมศึกษาปีที่ 6</t>
  </si>
  <si>
    <t>ตรวจสอบการ Key คำตอบ</t>
  </si>
  <si>
    <t>เพื่อความสะดวกต่อการทำงานในเอกสารนี้ ท่านสามารถ ซ่อนแถว และ ยกเลิกการซ่อนแถวได้</t>
  </si>
  <si>
    <r>
      <t xml:space="preserve">ข้อสอบ </t>
    </r>
    <r>
      <rPr>
        <b/>
        <u/>
        <sz val="12"/>
        <color theme="1"/>
        <rFont val="TH SarabunPSK"/>
        <family val="2"/>
      </rPr>
      <t xml:space="preserve">แบบระบาย 2 คำตอบ นักเรียนจะต้องตอบให้ครบทั้ง 2 คำตอบ จึงจะตรวจให้คะแนน </t>
    </r>
    <r>
      <rPr>
        <sz val="12"/>
        <color theme="1"/>
        <rFont val="TH SarabunPSK"/>
        <family val="2"/>
      </rPr>
      <t>ถ้าระบายไม่ครบ 2 คำตอบ ให้</t>
    </r>
    <r>
      <rPr>
        <b/>
        <u/>
        <sz val="12"/>
        <color theme="1"/>
        <rFont val="TH SarabunPSK"/>
        <family val="2"/>
      </rPr>
      <t xml:space="preserve"> Key เลข 0 ทั้ง 2 เซลล์</t>
    </r>
  </si>
  <si>
    <r>
      <t xml:space="preserve">ให้ Key ตัวเลขที่นักเรียนเลือกตอบข้อสอบแต่ละข้อ ลงในซลล์ ของแต่ละข้อ  </t>
    </r>
    <r>
      <rPr>
        <u/>
        <sz val="12"/>
        <color theme="1"/>
        <rFont val="TH SarabunPSK"/>
        <family val="2"/>
      </rPr>
      <t>กรณีนักเรียนไม่ตอบให้ Key เลข 0</t>
    </r>
  </si>
  <si>
    <t>พัฒนาโดย  นายสิน  เสียนขุนทด</t>
  </si>
  <si>
    <t>ครู โรงเรียนวัดสระจรเข้   สพป. นครราชสีมา เขต 5</t>
  </si>
  <si>
    <t>วัตถุประสงค์</t>
  </si>
  <si>
    <t>วิธีใช้งาน</t>
  </si>
  <si>
    <t>1. พิมพ์ ข้อมูลพื้นฐาน ลงใน Sheet  "Data"</t>
  </si>
  <si>
    <t>2.  พิมพ์หรือคัดลอก รายชื่อนักเรียน ลงใน Sheet "ภาษาไทย"</t>
  </si>
  <si>
    <t>3.  Key ตัวเลขที่นักเรียนเลือกตอบในแต่ละข้อ ลงใน Sheet แต่ละรายวิชา</t>
  </si>
  <si>
    <t>กรอกข้อมูลตรงนี้ก่อนนะครับ</t>
  </si>
  <si>
    <t>1. ชั้น</t>
  </si>
  <si>
    <t>2. ปีการศึกษา</t>
  </si>
  <si>
    <t>3. กลุ่มสาระการเรียนรู้</t>
  </si>
  <si>
    <t>4. โรงเรียน</t>
  </si>
  <si>
    <t>6. สำนักงานเขตพื้นที่การศึกษา</t>
  </si>
  <si>
    <t>ภาษาไทย</t>
  </si>
  <si>
    <t>คณิตศาสตร์</t>
  </si>
  <si>
    <t>สังคมศึกษา</t>
  </si>
  <si>
    <t>ภาษาอังกฤษ</t>
  </si>
  <si>
    <t xml:space="preserve">เพื่อช่วยแบ่งเบาภาระงานและลดเวลาทำงานของเพื่อนครู </t>
  </si>
  <si>
    <t>วิทยาศาสตร์</t>
  </si>
  <si>
    <t>ข้อสอบข้อที่ / คะแนน</t>
  </si>
  <si>
    <t>การวัด</t>
  </si>
  <si>
    <t>เรขาคณิต</t>
  </si>
  <si>
    <t>พีชคณิต</t>
  </si>
  <si>
    <t>5. ศูนย์ / กลุ่ม</t>
  </si>
  <si>
    <r>
      <t xml:space="preserve">ข้อสอบ </t>
    </r>
    <r>
      <rPr>
        <b/>
        <u/>
        <sz val="12"/>
        <color theme="1"/>
        <rFont val="TH SarabunPSK"/>
        <family val="2"/>
      </rPr>
      <t xml:space="preserve">แบบระบาย 2 หรือ 3 คำตอบ นักเรียนจะต้องตอบให้ครบทั้ง 2 หรือ 3 คำตอบ จึงจะตรวจให้คะแนน </t>
    </r>
    <r>
      <rPr>
        <sz val="12"/>
        <color theme="1"/>
        <rFont val="TH SarabunPSK"/>
        <family val="2"/>
      </rPr>
      <t>ถ้าระบายไม่ครบ 2 หรือ 3 คำตอบ ให้</t>
    </r>
    <r>
      <rPr>
        <b/>
        <u/>
        <sz val="12"/>
        <color theme="1"/>
        <rFont val="TH SarabunPSK"/>
        <family val="2"/>
      </rPr>
      <t xml:space="preserve"> Key เลข 0 </t>
    </r>
  </si>
  <si>
    <t>5. โปรแกรมจะตรวจข้อสอบ และให้ตะแนน ตามเกณฑ์ ที่ สพฐ. กำหนดให้ ในแต่ละ รายวิชา</t>
  </si>
  <si>
    <t>สังคมศึกษา ศาสนา และวัฒนธรรม</t>
  </si>
  <si>
    <t>ภาษาต่างประเทศ (อังกฤษ)</t>
  </si>
  <si>
    <t>ที่</t>
  </si>
  <si>
    <t>โรงเรียน</t>
  </si>
  <si>
    <t>ชื่อ / ข้อสอบที่</t>
  </si>
  <si>
    <r>
      <t xml:space="preserve">ข้อสอบ </t>
    </r>
    <r>
      <rPr>
        <b/>
        <u/>
        <sz val="12"/>
        <color theme="1"/>
        <rFont val="TH SarabunPSK"/>
        <family val="2"/>
      </rPr>
      <t xml:space="preserve">แบบระบาย 2 คำตอบ นักเรียนจะต้องตอบให้ครบทั้ง 2 คำตอบ จึงจะตรวจให้คะแนน </t>
    </r>
    <r>
      <rPr>
        <sz val="12"/>
        <color theme="1"/>
        <rFont val="TH SarabunPSK"/>
        <family val="2"/>
      </rPr>
      <t>ถ้าระบายไม่ครบ 2 คำตอบ ให้</t>
    </r>
    <r>
      <rPr>
        <b/>
        <u/>
        <sz val="12"/>
        <color theme="1"/>
        <rFont val="TH SarabunPSK"/>
        <family val="2"/>
      </rPr>
      <t xml:space="preserve"> Key เลข 0 </t>
    </r>
  </si>
  <si>
    <r>
      <t>โดย</t>
    </r>
    <r>
      <rPr>
        <b/>
        <u/>
        <sz val="12"/>
        <color theme="1"/>
        <rFont val="TH SarabunPSK"/>
        <family val="2"/>
      </rPr>
      <t xml:space="preserve"> Key ตัวเลข 2 หรือ 3 ตัวเลือกที่ตอบ ลงในเซลล์เดียวกัน  โดยไม่ต้องใส่ จุลภาค ( , )  </t>
    </r>
  </si>
  <si>
    <r>
      <t xml:space="preserve">ข้อสอบแบบกลุ่มสัมพันธุ์ </t>
    </r>
    <r>
      <rPr>
        <b/>
        <u/>
        <sz val="12"/>
        <color theme="1"/>
        <rFont val="TH SarabunPSK"/>
        <family val="2"/>
      </rPr>
      <t xml:space="preserve">นักเรียนจะต้องตอบให้ครบทั้ง 3 กลุ่ม จึงจะตรวจให้คะแนน </t>
    </r>
    <r>
      <rPr>
        <sz val="12"/>
        <color theme="1"/>
        <rFont val="TH SarabunPSK"/>
        <family val="2"/>
      </rPr>
      <t>ถ้าระบายไม่ครบ 3 กลุ่ม ให้</t>
    </r>
    <r>
      <rPr>
        <b/>
        <u/>
        <sz val="12"/>
        <color theme="1"/>
        <rFont val="TH SarabunPSK"/>
        <family val="2"/>
      </rPr>
      <t xml:space="preserve"> Key เลข 0</t>
    </r>
  </si>
  <si>
    <t>การ Key ตัวเลือกคำตอบ แบบระบาบ 2 หรือ 3 ตัวเลือก ให้ key ตัวเลขคำตอบ ลงในเซลล์เดียวกัน โดยไม่ใส่ จุลภาค ( , )</t>
  </si>
  <si>
    <t>ชั้น</t>
  </si>
  <si>
    <t>เฉลี่ยร้อยละ</t>
  </si>
  <si>
    <t>วิธีใช้</t>
  </si>
  <si>
    <t>ชื่อ - สกุล</t>
  </si>
  <si>
    <t>คะแนนรวม</t>
  </si>
  <si>
    <t>ข้อ 31</t>
  </si>
  <si>
    <t>ข้อ 32</t>
  </si>
  <si>
    <t>สังคม</t>
  </si>
  <si>
    <t>ข้อ 41</t>
  </si>
  <si>
    <t>ข้อ 42</t>
  </si>
  <si>
    <t>ข้อ 43-44</t>
  </si>
  <si>
    <t>ข้อ 45</t>
  </si>
  <si>
    <t xml:space="preserve">วิทย์ </t>
  </si>
  <si>
    <t xml:space="preserve"> (6)</t>
  </si>
  <si>
    <t xml:space="preserve"> 3/5</t>
  </si>
  <si>
    <t>(5)</t>
  </si>
  <si>
    <t xml:space="preserve"> 2/4</t>
  </si>
  <si>
    <t>ข้อจำกัด</t>
  </si>
  <si>
    <r>
      <t xml:space="preserve">โปรแกรมนี้ ใช้กับ Ofice 2007 เป็นต้นไป ( </t>
    </r>
    <r>
      <rPr>
        <u/>
        <sz val="18"/>
        <color rgb="FF0000FF"/>
        <rFont val="Angsana New"/>
        <family val="1"/>
      </rPr>
      <t>2003 การประมวลผลจะไม่สมบูรณ์</t>
    </r>
    <r>
      <rPr>
        <sz val="18"/>
        <color rgb="FF0000FF"/>
        <rFont val="Angsana New"/>
        <family val="1"/>
      </rPr>
      <t>)</t>
    </r>
  </si>
  <si>
    <r>
      <rPr>
        <u/>
        <sz val="18"/>
        <color rgb="FF0000FF"/>
        <rFont val="Angsana New"/>
        <family val="1"/>
      </rPr>
      <t>การลบหรือย้ายข้อมูล โดยการใช้คำสั่งตัด</t>
    </r>
    <r>
      <rPr>
        <sz val="18"/>
        <color rgb="FF0000FF"/>
        <rFont val="Angsana New"/>
        <family val="1"/>
      </rPr>
      <t xml:space="preserve"> จะทำให้การประมวลผลผิดพลาด (แก้ไขโดยคัดลอกข้อมูลไปลงโปรแกรมตัวใหม่)</t>
    </r>
  </si>
  <si>
    <r>
      <rPr>
        <u/>
        <sz val="18"/>
        <color rgb="FF0000FF"/>
        <rFont val="Angsana New"/>
        <family val="1"/>
      </rPr>
      <t>ย้ายข้อมูล โดยการ ลากแล้วปล่อย</t>
    </r>
    <r>
      <rPr>
        <sz val="18"/>
        <color rgb="FF0000FF"/>
        <rFont val="Angsana New"/>
        <family val="1"/>
      </rPr>
      <t xml:space="preserve"> จะทำให้การประมวลผลผิดพลาด (แก้ไขโดยคัดลอกข้อมูลไปลงโปรแกรมตัวใหม่)</t>
    </r>
  </si>
  <si>
    <t xml:space="preserve"> โปรแกรมวิเคราะห์ Pre-ONET_ ป6_58</t>
  </si>
  <si>
    <r>
      <t xml:space="preserve">ให้ Key ตัวเลขที่นักเรียนเลือกตอบข้อสอบแต่ละข้อ ลงในซลล์ ของแต่ละข้อ  </t>
    </r>
    <r>
      <rPr>
        <u/>
        <sz val="12"/>
        <color theme="1"/>
        <rFont val="Angsana New"/>
        <family val="1"/>
      </rPr>
      <t>กรณีนักเรียนไม่ตอบให้ Key เลข 0</t>
    </r>
  </si>
  <si>
    <r>
      <t xml:space="preserve">ข้อสอบ </t>
    </r>
    <r>
      <rPr>
        <b/>
        <u/>
        <sz val="12"/>
        <color theme="1"/>
        <rFont val="Angsana New"/>
        <family val="1"/>
      </rPr>
      <t xml:space="preserve">แบบระบาย 2 คำตอบ นักเรียนจะต้องตอบให้ครบทั้ง 2 คำตอบ จึงจะตรวจให้คะแนน </t>
    </r>
    <r>
      <rPr>
        <sz val="12"/>
        <color theme="1"/>
        <rFont val="Angsana New"/>
        <family val="1"/>
      </rPr>
      <t>ถ้าระบายไม่ครบ 2 คำตอบ ให้</t>
    </r>
    <r>
      <rPr>
        <b/>
        <u/>
        <sz val="12"/>
        <color theme="1"/>
        <rFont val="Angsana New"/>
        <family val="1"/>
      </rPr>
      <t xml:space="preserve"> Key เลข 0 </t>
    </r>
  </si>
  <si>
    <r>
      <t xml:space="preserve">การ Key ตัวเลือกคำตอบ ให้ </t>
    </r>
    <r>
      <rPr>
        <b/>
        <u/>
        <sz val="12"/>
        <color theme="1"/>
        <rFont val="Angsana New"/>
        <family val="1"/>
      </rPr>
      <t>Key ตัวเลข ลงในเซลล์เดียวกันทั้ง 2 ตัว โดยไม่ต้องใส่ จุลภาค ( , )</t>
    </r>
  </si>
  <si>
    <t>โปรแกรมวิเคราะห์ Pre O-NET  ปีการศึกษา 2558</t>
  </si>
  <si>
    <t>รวมคะแนนที่ได้ตามโครงสร้างข้อสอบ</t>
  </si>
  <si>
    <t>อ่าน</t>
  </si>
  <si>
    <t>เขียน</t>
  </si>
  <si>
    <t>ฟัง</t>
  </si>
  <si>
    <t>หลัก</t>
  </si>
  <si>
    <t>วรรณ</t>
  </si>
  <si>
    <t>ระดับคุณภาพ</t>
  </si>
  <si>
    <t>จำนวน</t>
  </si>
  <si>
    <t>วิเคราะห์</t>
  </si>
  <si>
    <t>สิ่งมี</t>
  </si>
  <si>
    <t>ชีวิต</t>
  </si>
  <si>
    <t>สาร</t>
  </si>
  <si>
    <t>แรง</t>
  </si>
  <si>
    <t>พลัง</t>
  </si>
  <si>
    <t>โลก</t>
  </si>
  <si>
    <t>ดารา</t>
  </si>
  <si>
    <t>ธรรม</t>
  </si>
  <si>
    <t>ศาสนา</t>
  </si>
  <si>
    <t>หน้าที่</t>
  </si>
  <si>
    <t>เศรษฐ</t>
  </si>
  <si>
    <t>ประวัติ</t>
  </si>
  <si>
    <t>ภูมิ</t>
  </si>
  <si>
    <t>สื่อสาร</t>
  </si>
  <si>
    <t>วัฒนธรรม</t>
  </si>
  <si>
    <t>สัมพันธ์</t>
  </si>
  <si>
    <t>(สาระที่)</t>
  </si>
  <si>
    <t>ประถมศึกษาปีที่ 6/1</t>
  </si>
  <si>
    <t>ประถมศึกษาปีที่ 6/2</t>
  </si>
  <si>
    <r>
      <rPr>
        <b/>
        <u/>
        <sz val="16"/>
        <color theme="1"/>
        <rFont val="Angsana New"/>
        <family val="1"/>
      </rPr>
      <t xml:space="preserve">ตารางสรุปรวมชั้น  </t>
    </r>
    <r>
      <rPr>
        <sz val="16"/>
        <color theme="1"/>
        <rFont val="Angsana New"/>
        <family val="1"/>
      </rPr>
      <t xml:space="preserve">ใช้สำหรับ รวมคะแนนแต่ละห้อง ชองโรงเรียนที่มีนักเรียน มากกว่า 60 คน และมีหลายห้องเรียน </t>
    </r>
  </si>
  <si>
    <r>
      <t xml:space="preserve">1.  นำคะแนนร้อยละ ใน Sheet </t>
    </r>
    <r>
      <rPr>
        <b/>
        <u/>
        <sz val="14"/>
        <color theme="1"/>
        <rFont val="Angsana New"/>
        <family val="1"/>
      </rPr>
      <t>"รายงานโรงเรียน"</t>
    </r>
    <r>
      <rPr>
        <sz val="14"/>
        <color theme="1"/>
        <rFont val="Angsana New"/>
        <family val="1"/>
      </rPr>
      <t xml:space="preserve"> ตรงแถวที่ 70 ของแต่ละห้อง มากรอกใล่ โดยกรอกห้องละบรรทัดเรียงต่อกันลงมา</t>
    </r>
  </si>
  <si>
    <t>กรณีที่ท่านคัดลอกมาวาง ให้ใช้คำสั่ง (วางแบบพิเศษ &gt; ค่า &gt; ตกลง )</t>
  </si>
  <si>
    <r>
      <t xml:space="preserve">4. การ Key ตัวเลขที่นักเรียนเลือกตอบ </t>
    </r>
    <r>
      <rPr>
        <b/>
        <u/>
        <sz val="18"/>
        <color indexed="9"/>
        <rFont val="Angsana New"/>
        <family val="1"/>
      </rPr>
      <t xml:space="preserve">แบบระบาย 2 </t>
    </r>
    <r>
      <rPr>
        <sz val="18"/>
        <color indexed="9"/>
        <rFont val="Angsana New"/>
        <family val="1"/>
      </rPr>
      <t xml:space="preserve">ในแต่ละรายวิชา </t>
    </r>
  </si>
  <si>
    <t xml:space="preserve">    ให้ Key คำตอบ 2  ตัวเลือก ลงใน เซลล์เดียวกัน ติดกัน โดยไม่ต้องใส่ จุลภาค ( , )</t>
  </si>
  <si>
    <t>6.  Sheet " สรุปรวมชั้น กรณีเกิน 60 คน" ใช้สำหรับสรุปผล ของโรงเรียนที่มีนักเรียน เกิน 60 คน และเปิดหลายห้องเรียน</t>
  </si>
  <si>
    <t xml:space="preserve">  ** มีปัญหาการใช้งาน โทร. 0817900818   Email. Kaset2522@gmail.com   Line ID: Kaset2522</t>
  </si>
  <si>
    <t>ข้อเสนอแนะ</t>
  </si>
  <si>
    <t>ควรซ่อนแถว ตรงแถวที่ต่อจากนักเรียนคนสุดท้าย ไปจนถึง แถวรวม ของแต่ละ Sheet  เพื่อสะดวกในการทำงาน</t>
  </si>
  <si>
    <t>และการพิมท์ข้อมูล</t>
  </si>
  <si>
    <t>หากไม่แสดงทศนิยม ตามคะแนน หรือคำตอบ สามารถ เพิ่ม หรือ ลด ทศนิยม ได้</t>
  </si>
  <si>
    <t>ประถมศึกษานครราชสีมา เขต 3</t>
  </si>
  <si>
    <t>บ้านกุดโบสถ์</t>
  </si>
  <si>
    <t>กลุ่มพัฒนาคุณภาพและมาตรฐานการศึกษาชมตะวัน</t>
  </si>
  <si>
    <t>เด็กชายกิตติศักดิ์  อุวิทัต</t>
  </si>
  <si>
    <t>เด็กชายจักริน  แก้วนางรอง</t>
  </si>
  <si>
    <t>เด็กชายจิรวัฒน์  ปะเว</t>
  </si>
  <si>
    <t>เด็กชายเจษฎาภรณ์  เชื้อชาติ</t>
  </si>
  <si>
    <t>เด็กชายเด็กชายชัชวาล  ปึงเจริญปัญญา</t>
  </si>
  <si>
    <t>เด็กชายนครินทร์  ไหวกระโทก</t>
  </si>
  <si>
    <t>เด็กชายวงศกร  นามนุ</t>
  </si>
  <si>
    <t>เด็กชายสันต์ภพ  ประสมโค</t>
  </si>
  <si>
    <t>เด็กชายสุเทพ  สุขพิมาน</t>
  </si>
  <si>
    <t>เด็กชายอภิชิต  โอกระโทก</t>
  </si>
  <si>
    <t>เด็กชายอำนาจ  พินิจ</t>
  </si>
  <si>
    <t>เด็กชายสมศักดิ์  ภักดี</t>
  </si>
  <si>
    <t>เด็กชายแสงสุรี  ชาญสี</t>
  </si>
  <si>
    <t>เด็กชายปกาศิต  แก้วศรี</t>
  </si>
  <si>
    <t>เด็กหญิงจุฬาลักษณ์  ต่างครบุรี</t>
  </si>
  <si>
    <t>เด็กหญิงระพี  โกมุทกลาง</t>
  </si>
  <si>
    <t>เด็กหญิงรุ่งรัตน์  แผ้วครบุรี</t>
  </si>
  <si>
    <t>เด็กหญิงหัทยา  สายโลหิต</t>
  </si>
  <si>
    <t>เด็กหญิงทิตยา  พุฒกลาง</t>
  </si>
  <si>
    <t>เด็กหญิงจารุรัตน์  พูนพิน</t>
  </si>
  <si>
    <t>เด็กหญิงเบญจมาศ  คำสิงห์นอก</t>
  </si>
  <si>
    <t>เด็กหญิงชนัญญ์ธิดา  ฤทธิ์เดช</t>
  </si>
  <si>
    <t>1,5</t>
  </si>
  <si>
    <t>2,4</t>
  </si>
  <si>
    <t>2,3</t>
  </si>
  <si>
    <t>3,5</t>
  </si>
  <si>
    <t>1,4</t>
  </si>
  <si>
    <t>2,5</t>
  </si>
  <si>
    <t>1,3</t>
  </si>
  <si>
    <t>4,5</t>
  </si>
  <si>
    <t>3,4</t>
  </si>
  <si>
    <t>1,2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</si>
</sst>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0.0"/>
  </numFmts>
  <fonts count="39">
    <font>
      <sz val="11"/>
      <color theme="1"/>
      <name val="Calibri"/>
      <family val="2"/>
      <charset val="222"/>
      <scheme val="minor"/>
    </font>
    <font>
      <sz val="12"/>
      <color theme="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2"/>
      <color theme="1"/>
      <name val="TH SarabunPSK"/>
      <family val="2"/>
    </font>
    <font>
      <u/>
      <sz val="12"/>
      <color theme="1"/>
      <name val="TH SarabunPSK"/>
      <family val="2"/>
    </font>
    <font>
      <sz val="10"/>
      <name val="Arial"/>
      <family val="2"/>
    </font>
    <font>
      <sz val="16"/>
      <name val="Angsana New"/>
      <family val="1"/>
    </font>
    <font>
      <sz val="16"/>
      <color indexed="9"/>
      <name val="Angsana New"/>
      <family val="1"/>
    </font>
    <font>
      <b/>
      <sz val="18"/>
      <color indexed="9"/>
      <name val="Angsana New"/>
      <family val="1"/>
    </font>
    <font>
      <sz val="18"/>
      <color indexed="9"/>
      <name val="Angsana New"/>
      <family val="1"/>
    </font>
    <font>
      <sz val="18"/>
      <color theme="1"/>
      <name val="Angsana New"/>
      <family val="1"/>
    </font>
    <font>
      <b/>
      <sz val="20"/>
      <color rgb="FF0000FF"/>
      <name val="Angsana New"/>
      <family val="1"/>
    </font>
    <font>
      <sz val="11"/>
      <color theme="1"/>
      <name val="TH SarabunPSK"/>
      <family val="2"/>
    </font>
    <font>
      <sz val="18"/>
      <name val="Angsana New"/>
      <family val="1"/>
    </font>
    <font>
      <b/>
      <u/>
      <sz val="18"/>
      <color indexed="9"/>
      <name val="Angsana New"/>
      <family val="1"/>
    </font>
    <font>
      <sz val="16"/>
      <color theme="1"/>
      <name val="Angsana New"/>
      <family val="1"/>
    </font>
    <font>
      <sz val="14"/>
      <color theme="1"/>
      <name val="Angsana New"/>
      <family val="1"/>
    </font>
    <font>
      <sz val="12"/>
      <color theme="1"/>
      <name val="Angsana New"/>
      <family val="1"/>
    </font>
    <font>
      <b/>
      <u/>
      <sz val="16"/>
      <color theme="1"/>
      <name val="Angsana New"/>
      <family val="1"/>
    </font>
    <font>
      <b/>
      <sz val="14"/>
      <color theme="1"/>
      <name val="Angsana New"/>
      <family val="1"/>
    </font>
    <font>
      <b/>
      <u/>
      <sz val="14"/>
      <color theme="1"/>
      <name val="Angsana New"/>
      <family val="1"/>
    </font>
    <font>
      <sz val="18"/>
      <color rgb="FF0000FF"/>
      <name val="Angsana New"/>
      <family val="1"/>
    </font>
    <font>
      <u/>
      <sz val="18"/>
      <color rgb="FF0000FF"/>
      <name val="Angsana New"/>
      <family val="1"/>
    </font>
    <font>
      <sz val="11"/>
      <color theme="1"/>
      <name val="Angsana New"/>
      <family val="1"/>
    </font>
    <font>
      <b/>
      <sz val="12"/>
      <color theme="1"/>
      <name val="Angsana New"/>
      <family val="1"/>
    </font>
    <font>
      <b/>
      <sz val="12"/>
      <name val="Angsana New"/>
      <family val="1"/>
    </font>
    <font>
      <sz val="12"/>
      <name val="Angsana New"/>
      <family val="1"/>
    </font>
    <font>
      <b/>
      <sz val="14"/>
      <name val="Angsana New"/>
      <family val="1"/>
    </font>
    <font>
      <u/>
      <sz val="12"/>
      <color theme="1"/>
      <name val="Angsana New"/>
      <family val="1"/>
    </font>
    <font>
      <b/>
      <u/>
      <sz val="12"/>
      <color theme="1"/>
      <name val="Angsana New"/>
      <family val="1"/>
    </font>
    <font>
      <sz val="14"/>
      <name val="Angsana New"/>
      <family val="1"/>
    </font>
    <font>
      <b/>
      <sz val="12"/>
      <color indexed="81"/>
      <name val="Angsana New"/>
      <family val="1"/>
    </font>
    <font>
      <sz val="14"/>
      <color rgb="FF000000"/>
      <name val="TH SarabunPSK"/>
      <family val="2"/>
    </font>
  </fonts>
  <fills count="3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12"/>
        <bgColor indexed="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FD9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6F248"/>
        <bgColor indexed="64"/>
      </patternFill>
    </fill>
    <fill>
      <patternFill patternType="solid">
        <fgColor rgb="FF60FC6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C00000"/>
      </left>
      <right/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C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C00000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C00000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C0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C0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hair">
        <color indexed="64"/>
      </top>
      <bottom style="thin">
        <color indexed="64"/>
      </bottom>
      <diagonal/>
    </border>
    <border>
      <left style="thin">
        <color rgb="FFC00000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hair">
        <color indexed="64"/>
      </right>
      <top style="thin">
        <color indexed="64"/>
      </top>
      <bottom style="hair">
        <color theme="1"/>
      </bottom>
      <diagonal/>
    </border>
    <border>
      <left style="thin">
        <color rgb="FFC00000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thin">
        <color rgb="FFC00000"/>
      </left>
      <right style="hair">
        <color indexed="64"/>
      </right>
      <top style="hair">
        <color theme="1"/>
      </top>
      <bottom style="thin">
        <color indexed="64"/>
      </bottom>
      <diagonal/>
    </border>
    <border>
      <left style="thin">
        <color rgb="FFC00000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rgb="FFC00000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rgb="FFC00000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1" fillId="0" borderId="0" applyBorder="0"/>
  </cellStyleXfs>
  <cellXfs count="408">
    <xf numFmtId="0" fontId="0" fillId="0" borderId="0" xfId="0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1" fontId="2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2" fillId="13" borderId="0" xfId="1" applyFont="1" applyFill="1"/>
    <xf numFmtId="0" fontId="13" fillId="14" borderId="0" xfId="1" applyFont="1" applyFill="1" applyBorder="1" applyAlignment="1">
      <alignment horizontal="center" vertical="top"/>
    </xf>
    <xf numFmtId="0" fontId="13" fillId="14" borderId="18" xfId="1" applyFont="1" applyFill="1" applyBorder="1" applyAlignment="1">
      <alignment horizontal="center" vertical="top"/>
    </xf>
    <xf numFmtId="0" fontId="13" fillId="14" borderId="0" xfId="1" applyFont="1" applyFill="1" applyBorder="1" applyAlignment="1">
      <alignment horizontal="left" vertical="top"/>
    </xf>
    <xf numFmtId="0" fontId="16" fillId="0" borderId="0" xfId="0" applyFont="1"/>
    <xf numFmtId="0" fontId="0" fillId="16" borderId="0" xfId="0" applyFill="1"/>
    <xf numFmtId="0" fontId="16" fillId="16" borderId="0" xfId="0" applyFont="1" applyFill="1"/>
    <xf numFmtId="0" fontId="0" fillId="17" borderId="0" xfId="0" applyFill="1"/>
    <xf numFmtId="0" fontId="1" fillId="0" borderId="10" xfId="0" applyFont="1" applyBorder="1" applyAlignment="1" applyProtection="1">
      <alignment horizontal="center"/>
      <protection locked="0"/>
    </xf>
    <xf numFmtId="164" fontId="18" fillId="0" borderId="1" xfId="0" applyNumberFormat="1" applyFont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" fillId="9" borderId="1" xfId="0" applyFont="1" applyFill="1" applyBorder="1" applyAlignment="1" applyProtection="1">
      <alignment horizontal="center"/>
      <protection hidden="1"/>
    </xf>
    <xf numFmtId="0" fontId="2" fillId="7" borderId="9" xfId="0" applyFont="1" applyFill="1" applyBorder="1" applyAlignment="1" applyProtection="1">
      <alignment horizontal="center"/>
      <protection hidden="1"/>
    </xf>
    <xf numFmtId="0" fontId="2" fillId="7" borderId="10" xfId="0" applyFont="1" applyFill="1" applyBorder="1" applyAlignment="1" applyProtection="1">
      <alignment horizontal="center"/>
      <protection hidden="1"/>
    </xf>
    <xf numFmtId="0" fontId="2" fillId="7" borderId="11" xfId="0" applyFont="1" applyFill="1" applyBorder="1" applyAlignment="1" applyProtection="1">
      <alignment horizontal="center"/>
      <protection hidden="1"/>
    </xf>
    <xf numFmtId="0" fontId="3" fillId="3" borderId="4" xfId="0" applyFont="1" applyFill="1" applyBorder="1" applyAlignment="1" applyProtection="1">
      <alignment horizontal="center"/>
      <protection hidden="1"/>
    </xf>
    <xf numFmtId="0" fontId="1" fillId="15" borderId="1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2" fontId="1" fillId="4" borderId="1" xfId="0" applyNumberFormat="1" applyFont="1" applyFill="1" applyBorder="1" applyAlignment="1" applyProtection="1">
      <alignment horizontal="center" textRotation="90"/>
      <protection hidden="1"/>
    </xf>
    <xf numFmtId="41" fontId="2" fillId="9" borderId="9" xfId="0" applyNumberFormat="1" applyFont="1" applyFill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164" fontId="18" fillId="0" borderId="4" xfId="0" applyNumberFormat="1" applyFont="1" applyBorder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center"/>
      <protection hidden="1"/>
    </xf>
    <xf numFmtId="164" fontId="1" fillId="0" borderId="9" xfId="0" applyNumberFormat="1" applyFont="1" applyFill="1" applyBorder="1" applyAlignment="1" applyProtection="1">
      <alignment horizontal="center"/>
      <protection hidden="1"/>
    </xf>
    <xf numFmtId="0" fontId="1" fillId="10" borderId="9" xfId="0" applyFont="1" applyFill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164" fontId="1" fillId="0" borderId="10" xfId="0" applyNumberFormat="1" applyFont="1" applyFill="1" applyBorder="1" applyAlignment="1" applyProtection="1">
      <alignment horizontal="center"/>
      <protection hidden="1"/>
    </xf>
    <xf numFmtId="0" fontId="1" fillId="10" borderId="10" xfId="0" applyFont="1" applyFill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1" fillId="10" borderId="11" xfId="0" applyFont="1" applyFill="1" applyBorder="1" applyAlignment="1" applyProtection="1">
      <alignment horizontal="center"/>
      <protection hidden="1"/>
    </xf>
    <xf numFmtId="2" fontId="2" fillId="9" borderId="4" xfId="0" applyNumberFormat="1" applyFont="1" applyFill="1" applyBorder="1" applyAlignment="1" applyProtection="1">
      <alignment horizontal="center" textRotation="90"/>
      <protection hidden="1"/>
    </xf>
    <xf numFmtId="2" fontId="2" fillId="4" borderId="1" xfId="0" applyNumberFormat="1" applyFont="1" applyFill="1" applyBorder="1" applyAlignment="1" applyProtection="1">
      <alignment horizontal="center" textRotation="90"/>
      <protection hidden="1"/>
    </xf>
    <xf numFmtId="0" fontId="1" fillId="19" borderId="1" xfId="0" applyFont="1" applyFill="1" applyBorder="1" applyAlignment="1" applyProtection="1">
      <alignment horizontal="center"/>
      <protection hidden="1"/>
    </xf>
    <xf numFmtId="164" fontId="18" fillId="0" borderId="17" xfId="0" applyNumberFormat="1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11" borderId="1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" fontId="18" fillId="0" borderId="1" xfId="0" applyNumberFormat="1" applyFont="1" applyBorder="1" applyAlignment="1" applyProtection="1">
      <alignment horizontal="center"/>
      <protection hidden="1"/>
    </xf>
    <xf numFmtId="1" fontId="18" fillId="0" borderId="17" xfId="0" applyNumberFormat="1" applyFont="1" applyBorder="1" applyAlignment="1" applyProtection="1">
      <alignment horizontal="center"/>
      <protection hidden="1"/>
    </xf>
    <xf numFmtId="1" fontId="18" fillId="0" borderId="4" xfId="0" applyNumberFormat="1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" fontId="1" fillId="0" borderId="9" xfId="0" applyNumberFormat="1" applyFont="1" applyFill="1" applyBorder="1" applyAlignment="1" applyProtection="1">
      <alignment horizontal="center"/>
      <protection hidden="1"/>
    </xf>
    <xf numFmtId="1" fontId="1" fillId="0" borderId="10" xfId="0" applyNumberFormat="1" applyFont="1" applyFill="1" applyBorder="1" applyAlignment="1" applyProtection="1">
      <alignment horizontal="center"/>
      <protection hidden="1"/>
    </xf>
    <xf numFmtId="0" fontId="15" fillId="14" borderId="0" xfId="1" applyFont="1" applyFill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15" fillId="14" borderId="0" xfId="1" applyFont="1" applyFill="1" applyBorder="1" applyAlignment="1">
      <alignment horizontal="left" vertical="top"/>
    </xf>
    <xf numFmtId="0" fontId="19" fillId="13" borderId="0" xfId="1" applyFont="1" applyFill="1"/>
    <xf numFmtId="0" fontId="15" fillId="14" borderId="0" xfId="1" applyFont="1" applyFill="1" applyBorder="1" applyAlignment="1">
      <alignment vertical="top"/>
    </xf>
    <xf numFmtId="0" fontId="1" fillId="0" borderId="0" xfId="0" applyFont="1" applyBorder="1" applyAlignment="1" applyProtection="1">
      <alignment horizontal="center"/>
      <protection hidden="1"/>
    </xf>
    <xf numFmtId="0" fontId="1" fillId="10" borderId="0" xfId="0" applyFont="1" applyFill="1" applyBorder="1" applyAlignment="1" applyProtection="1">
      <alignment horizontal="center"/>
      <protection hidden="1"/>
    </xf>
    <xf numFmtId="0" fontId="1" fillId="11" borderId="0" xfId="0" applyFont="1" applyFill="1" applyBorder="1" applyAlignment="1" applyProtection="1">
      <alignment horizontal="center"/>
      <protection hidden="1"/>
    </xf>
    <xf numFmtId="1" fontId="8" fillId="0" borderId="0" xfId="0" applyNumberFormat="1" applyFont="1" applyBorder="1" applyAlignment="1" applyProtection="1">
      <alignment horizontal="center"/>
      <protection hidden="1"/>
    </xf>
    <xf numFmtId="0" fontId="21" fillId="0" borderId="0" xfId="0" applyFont="1"/>
    <xf numFmtId="0" fontId="2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" fontId="18" fillId="0" borderId="26" xfId="0" applyNumberFormat="1" applyFont="1" applyBorder="1" applyAlignment="1" applyProtection="1">
      <alignment horizontal="center"/>
      <protection hidden="1"/>
    </xf>
    <xf numFmtId="0" fontId="3" fillId="6" borderId="4" xfId="0" applyFont="1" applyFill="1" applyBorder="1" applyAlignment="1" applyProtection="1">
      <alignment horizontal="center"/>
      <protection hidden="1"/>
    </xf>
    <xf numFmtId="0" fontId="1" fillId="12" borderId="23" xfId="0" applyFont="1" applyFill="1" applyBorder="1" applyAlignment="1" applyProtection="1">
      <alignment horizontal="center"/>
      <protection locked="0"/>
    </xf>
    <xf numFmtId="0" fontId="1" fillId="12" borderId="10" xfId="0" applyFont="1" applyFill="1" applyBorder="1" applyAlignment="1" applyProtection="1">
      <alignment horizontal="center"/>
      <protection locked="0"/>
    </xf>
    <xf numFmtId="0" fontId="2" fillId="6" borderId="9" xfId="0" applyFont="1" applyFill="1" applyBorder="1" applyAlignment="1" applyProtection="1">
      <alignment horizontal="center"/>
      <protection hidden="1"/>
    </xf>
    <xf numFmtId="0" fontId="2" fillId="6" borderId="10" xfId="0" applyFont="1" applyFill="1" applyBorder="1" applyAlignment="1" applyProtection="1">
      <alignment horizontal="center"/>
      <protection hidden="1"/>
    </xf>
    <xf numFmtId="0" fontId="2" fillId="6" borderId="11" xfId="0" applyFont="1" applyFill="1" applyBorder="1" applyAlignment="1" applyProtection="1">
      <alignment horizontal="center"/>
      <protection hidden="1"/>
    </xf>
    <xf numFmtId="0" fontId="16" fillId="12" borderId="1" xfId="0" applyFont="1" applyFill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21" fillId="0" borderId="1" xfId="0" applyFont="1" applyBorder="1" applyAlignment="1" applyProtection="1">
      <alignment horizontal="center" textRotation="90"/>
      <protection hidden="1"/>
    </xf>
    <xf numFmtId="0" fontId="21" fillId="0" borderId="1" xfId="0" applyFont="1" applyBorder="1" applyAlignment="1" applyProtection="1">
      <alignment horizontal="center"/>
      <protection hidden="1"/>
    </xf>
    <xf numFmtId="2" fontId="21" fillId="0" borderId="1" xfId="0" applyNumberFormat="1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23" fillId="11" borderId="1" xfId="0" applyFont="1" applyFill="1" applyBorder="1" applyAlignment="1" applyProtection="1">
      <alignment horizontal="center" vertical="center"/>
      <protection hidden="1"/>
    </xf>
    <xf numFmtId="0" fontId="23" fillId="11" borderId="1" xfId="0" applyFont="1" applyFill="1" applyBorder="1" applyAlignment="1" applyProtection="1">
      <alignment horizontal="center"/>
      <protection hidden="1"/>
    </xf>
    <xf numFmtId="0" fontId="23" fillId="0" borderId="1" xfId="0" applyFont="1" applyBorder="1" applyAlignment="1" applyProtection="1">
      <alignment horizontal="center" vertical="center"/>
      <protection hidden="1"/>
    </xf>
    <xf numFmtId="0" fontId="23" fillId="0" borderId="10" xfId="0" applyFont="1" applyBorder="1" applyAlignment="1" applyProtection="1">
      <alignment horizontal="center"/>
      <protection hidden="1"/>
    </xf>
    <xf numFmtId="0" fontId="23" fillId="0" borderId="11" xfId="0" applyFont="1" applyBorder="1" applyAlignment="1" applyProtection="1">
      <alignment horizontal="center"/>
      <protection hidden="1"/>
    </xf>
    <xf numFmtId="0" fontId="23" fillId="9" borderId="1" xfId="0" applyFont="1" applyFill="1" applyBorder="1" applyAlignment="1" applyProtection="1">
      <alignment horizontal="center"/>
      <protection hidden="1"/>
    </xf>
    <xf numFmtId="0" fontId="23" fillId="0" borderId="1" xfId="0" applyFont="1" applyFill="1" applyBorder="1" applyAlignment="1" applyProtection="1">
      <alignment horizontal="center"/>
      <protection hidden="1"/>
    </xf>
    <xf numFmtId="2" fontId="23" fillId="0" borderId="1" xfId="0" applyNumberFormat="1" applyFont="1" applyBorder="1" applyProtection="1">
      <protection hidden="1"/>
    </xf>
    <xf numFmtId="2" fontId="23" fillId="20" borderId="11" xfId="0" applyNumberFormat="1" applyFont="1" applyFill="1" applyBorder="1" applyProtection="1">
      <protection hidden="1"/>
    </xf>
    <xf numFmtId="0" fontId="23" fillId="6" borderId="4" xfId="0" applyFont="1" applyFill="1" applyBorder="1" applyAlignment="1" applyProtection="1">
      <alignment horizontal="center"/>
      <protection hidden="1"/>
    </xf>
    <xf numFmtId="0" fontId="23" fillId="0" borderId="1" xfId="0" applyFont="1" applyBorder="1" applyAlignment="1" applyProtection="1">
      <alignment horizontal="center" textRotation="90"/>
      <protection hidden="1"/>
    </xf>
    <xf numFmtId="2" fontId="23" fillId="0" borderId="1" xfId="0" applyNumberFormat="1" applyFont="1" applyBorder="1" applyAlignment="1" applyProtection="1">
      <alignment horizontal="center"/>
      <protection hidden="1"/>
    </xf>
    <xf numFmtId="0" fontId="21" fillId="5" borderId="1" xfId="0" applyFont="1" applyFill="1" applyBorder="1" applyAlignment="1" applyProtection="1">
      <alignment horizontal="center" textRotation="90"/>
      <protection hidden="1"/>
    </xf>
    <xf numFmtId="2" fontId="21" fillId="5" borderId="1" xfId="0" applyNumberFormat="1" applyFont="1" applyFill="1" applyBorder="1" applyAlignment="1" applyProtection="1">
      <alignment horizontal="center"/>
      <protection hidden="1"/>
    </xf>
    <xf numFmtId="2" fontId="23" fillId="0" borderId="0" xfId="0" applyNumberFormat="1" applyFont="1" applyBorder="1" applyAlignment="1" applyProtection="1">
      <alignment horizontal="center"/>
      <protection hidden="1"/>
    </xf>
    <xf numFmtId="0" fontId="23" fillId="0" borderId="0" xfId="0" applyFont="1" applyBorder="1" applyProtection="1">
      <protection hidden="1"/>
    </xf>
    <xf numFmtId="0" fontId="25" fillId="0" borderId="0" xfId="0" applyFont="1" applyAlignment="1" applyProtection="1">
      <alignment horizontal="left"/>
      <protection hidden="1"/>
    </xf>
    <xf numFmtId="0" fontId="15" fillId="14" borderId="0" xfId="1" applyFont="1" applyFill="1" applyBorder="1" applyAlignment="1">
      <alignment horizontal="left" vertical="top"/>
    </xf>
    <xf numFmtId="0" fontId="23" fillId="0" borderId="1" xfId="0" applyFont="1" applyBorder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23" fillId="0" borderId="10" xfId="0" applyFont="1" applyBorder="1" applyAlignment="1" applyProtection="1">
      <alignment horizontal="center"/>
      <protection locked="0"/>
    </xf>
    <xf numFmtId="0" fontId="23" fillId="0" borderId="10" xfId="0" applyFont="1" applyBorder="1" applyProtection="1">
      <protection locked="0"/>
    </xf>
    <xf numFmtId="0" fontId="23" fillId="0" borderId="11" xfId="0" applyFont="1" applyBorder="1" applyAlignment="1" applyProtection="1">
      <alignment horizontal="center"/>
      <protection locked="0"/>
    </xf>
    <xf numFmtId="0" fontId="23" fillId="0" borderId="11" xfId="0" applyFont="1" applyBorder="1" applyProtection="1">
      <protection locked="0"/>
    </xf>
    <xf numFmtId="0" fontId="1" fillId="0" borderId="9" xfId="0" applyFont="1" applyBorder="1" applyAlignment="1" applyProtection="1">
      <alignment horizontal="left"/>
      <protection hidden="1"/>
    </xf>
    <xf numFmtId="0" fontId="1" fillId="0" borderId="10" xfId="0" applyFont="1" applyBorder="1" applyAlignment="1" applyProtection="1">
      <alignment horizontal="left"/>
      <protection hidden="1"/>
    </xf>
    <xf numFmtId="0" fontId="21" fillId="0" borderId="0" xfId="0" applyFont="1" applyAlignment="1" applyProtection="1">
      <alignment horizontal="center"/>
      <protection hidden="1"/>
    </xf>
    <xf numFmtId="2" fontId="21" fillId="0" borderId="1" xfId="0" applyNumberFormat="1" applyFont="1" applyBorder="1" applyAlignment="1" applyProtection="1">
      <alignment horizontal="center" vertical="center"/>
      <protection hidden="1"/>
    </xf>
    <xf numFmtId="0" fontId="21" fillId="0" borderId="9" xfId="0" applyFont="1" applyBorder="1" applyAlignment="1" applyProtection="1">
      <alignment horizontal="center"/>
      <protection hidden="1"/>
    </xf>
    <xf numFmtId="2" fontId="21" fillId="0" borderId="9" xfId="0" applyNumberFormat="1" applyFont="1" applyBorder="1" applyAlignment="1" applyProtection="1">
      <alignment horizontal="left"/>
      <protection hidden="1"/>
    </xf>
    <xf numFmtId="2" fontId="21" fillId="0" borderId="9" xfId="0" applyNumberFormat="1" applyFont="1" applyBorder="1" applyAlignment="1" applyProtection="1">
      <alignment horizontal="center"/>
      <protection hidden="1"/>
    </xf>
    <xf numFmtId="2" fontId="21" fillId="5" borderId="9" xfId="0" applyNumberFormat="1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 applyProtection="1">
      <alignment horizontal="center"/>
      <protection hidden="1"/>
    </xf>
    <xf numFmtId="2" fontId="21" fillId="0" borderId="10" xfId="0" applyNumberFormat="1" applyFont="1" applyBorder="1" applyAlignment="1" applyProtection="1">
      <alignment horizontal="left"/>
      <protection hidden="1"/>
    </xf>
    <xf numFmtId="2" fontId="21" fillId="0" borderId="10" xfId="0" applyNumberFormat="1" applyFont="1" applyBorder="1" applyAlignment="1" applyProtection="1">
      <alignment horizontal="center"/>
      <protection hidden="1"/>
    </xf>
    <xf numFmtId="2" fontId="21" fillId="5" borderId="10" xfId="0" applyNumberFormat="1" applyFont="1" applyFill="1" applyBorder="1" applyAlignment="1" applyProtection="1">
      <alignment horizontal="center"/>
      <protection hidden="1"/>
    </xf>
    <xf numFmtId="0" fontId="21" fillId="0" borderId="11" xfId="0" applyFont="1" applyBorder="1" applyAlignment="1" applyProtection="1">
      <alignment horizontal="center"/>
      <protection hidden="1"/>
    </xf>
    <xf numFmtId="2" fontId="21" fillId="0" borderId="11" xfId="0" applyNumberFormat="1" applyFont="1" applyBorder="1" applyAlignment="1" applyProtection="1">
      <alignment horizontal="left"/>
      <protection hidden="1"/>
    </xf>
    <xf numFmtId="2" fontId="21" fillId="0" borderId="11" xfId="0" applyNumberFormat="1" applyFont="1" applyBorder="1" applyAlignment="1" applyProtection="1">
      <alignment horizontal="center"/>
      <protection hidden="1"/>
    </xf>
    <xf numFmtId="2" fontId="21" fillId="5" borderId="11" xfId="0" applyNumberFormat="1" applyFont="1" applyFill="1" applyBorder="1" applyAlignment="1" applyProtection="1">
      <alignment horizontal="center"/>
      <protection hidden="1"/>
    </xf>
    <xf numFmtId="0" fontId="0" fillId="5" borderId="0" xfId="0" applyFill="1"/>
    <xf numFmtId="0" fontId="0" fillId="0" borderId="0" xfId="0" applyAlignment="1">
      <alignment horizontal="center"/>
    </xf>
    <xf numFmtId="49" fontId="0" fillId="21" borderId="0" xfId="0" applyNumberFormat="1" applyFill="1" applyAlignment="1">
      <alignment horizontal="center"/>
    </xf>
    <xf numFmtId="0" fontId="0" fillId="21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10" xfId="0" quotePrefix="1" applyFont="1" applyBorder="1" applyAlignment="1" applyProtection="1">
      <alignment horizontal="left"/>
      <protection hidden="1"/>
    </xf>
    <xf numFmtId="0" fontId="1" fillId="0" borderId="11" xfId="0" applyFont="1" applyBorder="1" applyAlignment="1" applyProtection="1">
      <alignment horizontal="left"/>
      <protection hidden="1"/>
    </xf>
    <xf numFmtId="2" fontId="21" fillId="0" borderId="1" xfId="0" applyNumberFormat="1" applyFont="1" applyBorder="1" applyAlignment="1">
      <alignment horizontal="center"/>
    </xf>
    <xf numFmtId="0" fontId="21" fillId="22" borderId="1" xfId="0" applyFont="1" applyFill="1" applyBorder="1"/>
    <xf numFmtId="2" fontId="21" fillId="8" borderId="1" xfId="0" applyNumberFormat="1" applyFont="1" applyFill="1" applyBorder="1" applyAlignment="1">
      <alignment horizontal="center"/>
    </xf>
    <xf numFmtId="0" fontId="16" fillId="23" borderId="0" xfId="0" applyFont="1" applyFill="1"/>
    <xf numFmtId="0" fontId="16" fillId="23" borderId="0" xfId="0" applyFont="1" applyFill="1" applyBorder="1"/>
    <xf numFmtId="0" fontId="27" fillId="15" borderId="1" xfId="0" applyFont="1" applyFill="1" applyBorder="1"/>
    <xf numFmtId="0" fontId="27" fillId="23" borderId="0" xfId="0" applyFont="1" applyFill="1"/>
    <xf numFmtId="0" fontId="4" fillId="0" borderId="0" xfId="0" applyFont="1" applyAlignment="1">
      <alignment horizontal="left"/>
    </xf>
    <xf numFmtId="0" fontId="23" fillId="0" borderId="0" xfId="0" applyFont="1" applyAlignment="1" applyProtection="1">
      <alignment horizontal="center"/>
      <protection hidden="1"/>
    </xf>
    <xf numFmtId="1" fontId="18" fillId="0" borderId="29" xfId="0" applyNumberFormat="1" applyFont="1" applyBorder="1" applyAlignment="1" applyProtection="1">
      <alignment horizontal="center"/>
      <protection hidden="1"/>
    </xf>
    <xf numFmtId="0" fontId="30" fillId="0" borderId="0" xfId="0" applyFont="1" applyAlignment="1">
      <alignment horizontal="left"/>
    </xf>
    <xf numFmtId="0" fontId="30" fillId="0" borderId="0" xfId="0" applyFont="1" applyAlignment="1"/>
    <xf numFmtId="0" fontId="30" fillId="0" borderId="0" xfId="0" applyFont="1" applyAlignment="1">
      <alignment horizontal="center"/>
    </xf>
    <xf numFmtId="0" fontId="23" fillId="0" borderId="2" xfId="0" applyFont="1" applyFill="1" applyBorder="1" applyAlignment="1"/>
    <xf numFmtId="0" fontId="23" fillId="11" borderId="1" xfId="0" applyFont="1" applyFill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3" xfId="0" applyFont="1" applyFill="1" applyBorder="1" applyAlignment="1"/>
    <xf numFmtId="0" fontId="23" fillId="0" borderId="3" xfId="0" applyFont="1" applyBorder="1" applyAlignment="1">
      <alignment horizontal="center"/>
    </xf>
    <xf numFmtId="164" fontId="29" fillId="0" borderId="1" xfId="0" applyNumberFormat="1" applyFont="1" applyBorder="1" applyAlignment="1" applyProtection="1">
      <alignment horizontal="center"/>
      <protection hidden="1"/>
    </xf>
    <xf numFmtId="1" fontId="29" fillId="12" borderId="22" xfId="0" applyNumberFormat="1" applyFont="1" applyFill="1" applyBorder="1" applyAlignment="1" applyProtection="1">
      <alignment horizontal="center"/>
      <protection hidden="1"/>
    </xf>
    <xf numFmtId="1" fontId="29" fillId="19" borderId="22" xfId="0" applyNumberFormat="1" applyFont="1" applyFill="1" applyBorder="1" applyAlignment="1" applyProtection="1">
      <alignment horizontal="center"/>
      <protection hidden="1"/>
    </xf>
    <xf numFmtId="1" fontId="29" fillId="19" borderId="26" xfId="0" applyNumberFormat="1" applyFont="1" applyFill="1" applyBorder="1" applyAlignment="1" applyProtection="1">
      <alignment horizontal="center"/>
      <protection hidden="1"/>
    </xf>
    <xf numFmtId="0" fontId="23" fillId="4" borderId="3" xfId="0" applyFont="1" applyFill="1" applyBorder="1" applyAlignment="1">
      <alignment horizontal="center"/>
    </xf>
    <xf numFmtId="0" fontId="23" fillId="4" borderId="1" xfId="0" applyFont="1" applyFill="1" applyBorder="1" applyAlignment="1" applyProtection="1">
      <alignment horizontal="center"/>
      <protection hidden="1"/>
    </xf>
    <xf numFmtId="0" fontId="23" fillId="0" borderId="4" xfId="0" applyFont="1" applyFill="1" applyBorder="1" applyAlignment="1"/>
    <xf numFmtId="0" fontId="23" fillId="0" borderId="1" xfId="0" applyFont="1" applyFill="1" applyBorder="1" applyAlignment="1">
      <alignment horizontal="center"/>
    </xf>
    <xf numFmtId="0" fontId="23" fillId="9" borderId="12" xfId="0" applyFont="1" applyFill="1" applyBorder="1" applyAlignment="1" applyProtection="1">
      <alignment horizontal="center"/>
      <protection hidden="1"/>
    </xf>
    <xf numFmtId="0" fontId="23" fillId="9" borderId="26" xfId="0" applyFont="1" applyFill="1" applyBorder="1" applyAlignment="1" applyProtection="1">
      <alignment horizontal="center"/>
      <protection hidden="1"/>
    </xf>
    <xf numFmtId="0" fontId="23" fillId="0" borderId="9" xfId="0" applyFont="1" applyBorder="1" applyAlignment="1" applyProtection="1">
      <alignment horizontal="center"/>
      <protection locked="0"/>
    </xf>
    <xf numFmtId="0" fontId="23" fillId="12" borderId="14" xfId="0" applyFont="1" applyFill="1" applyBorder="1" applyAlignment="1" applyProtection="1">
      <alignment horizontal="center"/>
      <protection locked="0"/>
    </xf>
    <xf numFmtId="0" fontId="23" fillId="12" borderId="13" xfId="0" applyFont="1" applyFill="1" applyBorder="1" applyAlignment="1" applyProtection="1">
      <alignment horizontal="center"/>
      <protection locked="0"/>
    </xf>
    <xf numFmtId="0" fontId="23" fillId="12" borderId="25" xfId="0" applyFont="1" applyFill="1" applyBorder="1" applyAlignment="1" applyProtection="1">
      <alignment horizontal="center"/>
      <protection locked="0"/>
    </xf>
    <xf numFmtId="0" fontId="23" fillId="0" borderId="10" xfId="0" applyFont="1" applyFill="1" applyBorder="1" applyAlignment="1" applyProtection="1">
      <alignment horizontal="center"/>
      <protection locked="0"/>
    </xf>
    <xf numFmtId="0" fontId="23" fillId="12" borderId="27" xfId="0" applyFont="1" applyFill="1" applyBorder="1" applyAlignment="1" applyProtection="1">
      <alignment horizontal="center"/>
      <protection locked="0"/>
    </xf>
    <xf numFmtId="0" fontId="23" fillId="0" borderId="11" xfId="0" applyFont="1" applyFill="1" applyBorder="1" applyAlignment="1" applyProtection="1">
      <alignment horizontal="center"/>
      <protection locked="0"/>
    </xf>
    <xf numFmtId="0" fontId="23" fillId="12" borderId="15" xfId="0" applyFont="1" applyFill="1" applyBorder="1" applyAlignment="1" applyProtection="1">
      <alignment horizontal="center"/>
      <protection locked="0"/>
    </xf>
    <xf numFmtId="0" fontId="23" fillId="12" borderId="28" xfId="0" applyFont="1" applyFill="1" applyBorder="1" applyAlignment="1" applyProtection="1">
      <alignment horizontal="center"/>
      <protection locked="0"/>
    </xf>
    <xf numFmtId="0" fontId="32" fillId="7" borderId="9" xfId="0" applyFont="1" applyFill="1" applyBorder="1" applyAlignment="1" applyProtection="1">
      <alignment horizontal="center"/>
      <protection hidden="1"/>
    </xf>
    <xf numFmtId="0" fontId="32" fillId="7" borderId="10" xfId="0" applyFont="1" applyFill="1" applyBorder="1" applyAlignment="1" applyProtection="1">
      <alignment horizontal="center"/>
      <protection hidden="1"/>
    </xf>
    <xf numFmtId="0" fontId="32" fillId="7" borderId="11" xfId="0" applyFont="1" applyFill="1" applyBorder="1" applyAlignment="1" applyProtection="1">
      <alignment horizontal="center"/>
      <protection hidden="1"/>
    </xf>
    <xf numFmtId="0" fontId="31" fillId="3" borderId="4" xfId="0" applyFont="1" applyFill="1" applyBorder="1" applyAlignment="1" applyProtection="1">
      <alignment horizontal="center"/>
      <protection hidden="1"/>
    </xf>
    <xf numFmtId="0" fontId="23" fillId="15" borderId="1" xfId="0" applyFont="1" applyFill="1" applyBorder="1" applyAlignment="1" applyProtection="1">
      <alignment horizontal="center"/>
      <protection hidden="1"/>
    </xf>
    <xf numFmtId="0" fontId="33" fillId="0" borderId="0" xfId="0" applyFont="1" applyFill="1" applyBorder="1" applyAlignment="1" applyProtection="1">
      <alignment horizontal="center"/>
      <protection hidden="1"/>
    </xf>
    <xf numFmtId="0" fontId="32" fillId="2" borderId="1" xfId="0" applyFont="1" applyFill="1" applyBorder="1" applyAlignment="1" applyProtection="1">
      <alignment horizontal="center"/>
      <protection hidden="1"/>
    </xf>
    <xf numFmtId="2" fontId="23" fillId="4" borderId="1" xfId="0" applyNumberFormat="1" applyFont="1" applyFill="1" applyBorder="1" applyAlignment="1" applyProtection="1">
      <alignment horizontal="center" textRotation="90"/>
      <protection hidden="1"/>
    </xf>
    <xf numFmtId="41" fontId="32" fillId="9" borderId="9" xfId="0" applyNumberFormat="1" applyFont="1" applyFill="1" applyBorder="1" applyAlignment="1" applyProtection="1">
      <alignment horizontal="center"/>
      <protection hidden="1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 applyProtection="1">
      <alignment horizontal="center"/>
      <protection hidden="1"/>
    </xf>
    <xf numFmtId="0" fontId="23" fillId="0" borderId="0" xfId="0" applyFont="1" applyFill="1" applyBorder="1" applyAlignment="1">
      <alignment horizontal="center"/>
    </xf>
    <xf numFmtId="41" fontId="32" fillId="0" borderId="0" xfId="0" applyNumberFormat="1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30" fillId="0" borderId="0" xfId="0" applyFont="1" applyAlignment="1" applyProtection="1">
      <alignment horizontal="center"/>
      <protection hidden="1"/>
    </xf>
    <xf numFmtId="0" fontId="23" fillId="0" borderId="2" xfId="0" applyFont="1" applyBorder="1" applyAlignment="1" applyProtection="1">
      <alignment horizontal="center"/>
      <protection hidden="1"/>
    </xf>
    <xf numFmtId="0" fontId="23" fillId="0" borderId="4" xfId="0" applyFont="1" applyBorder="1" applyAlignment="1" applyProtection="1">
      <alignment horizontal="center"/>
      <protection hidden="1"/>
    </xf>
    <xf numFmtId="164" fontId="29" fillId="0" borderId="4" xfId="0" applyNumberFormat="1" applyFont="1" applyBorder="1" applyAlignment="1" applyProtection="1">
      <alignment horizontal="center"/>
      <protection hidden="1"/>
    </xf>
    <xf numFmtId="1" fontId="29" fillId="0" borderId="4" xfId="0" applyNumberFormat="1" applyFont="1" applyBorder="1" applyAlignment="1" applyProtection="1">
      <alignment horizontal="center"/>
      <protection hidden="1"/>
    </xf>
    <xf numFmtId="0" fontId="23" fillId="25" borderId="1" xfId="0" applyFont="1" applyFill="1" applyBorder="1" applyAlignment="1">
      <alignment horizontal="center"/>
    </xf>
    <xf numFmtId="0" fontId="23" fillId="19" borderId="1" xfId="0" applyFont="1" applyFill="1" applyBorder="1" applyAlignment="1" applyProtection="1">
      <alignment horizontal="center"/>
      <protection hidden="1"/>
    </xf>
    <xf numFmtId="0" fontId="23" fillId="19" borderId="5" xfId="0" applyFont="1" applyFill="1" applyBorder="1" applyAlignment="1" applyProtection="1">
      <alignment horizontal="center"/>
      <protection hidden="1"/>
    </xf>
    <xf numFmtId="0" fontId="23" fillId="0" borderId="9" xfId="0" applyFont="1" applyBorder="1" applyAlignment="1" applyProtection="1">
      <alignment horizontal="center"/>
      <protection hidden="1"/>
    </xf>
    <xf numFmtId="0" fontId="23" fillId="0" borderId="9" xfId="0" applyFont="1" applyBorder="1" applyAlignment="1" applyProtection="1">
      <alignment horizontal="left"/>
      <protection hidden="1"/>
    </xf>
    <xf numFmtId="164" fontId="23" fillId="0" borderId="9" xfId="0" applyNumberFormat="1" applyFont="1" applyFill="1" applyBorder="1" applyAlignment="1" applyProtection="1">
      <alignment horizontal="center"/>
      <protection hidden="1"/>
    </xf>
    <xf numFmtId="164" fontId="23" fillId="0" borderId="10" xfId="0" applyNumberFormat="1" applyFont="1" applyFill="1" applyBorder="1" applyAlignment="1" applyProtection="1">
      <alignment horizontal="center"/>
      <protection hidden="1"/>
    </xf>
    <xf numFmtId="0" fontId="23" fillId="0" borderId="1" xfId="0" applyFont="1" applyBorder="1" applyAlignment="1">
      <alignment horizontal="center"/>
    </xf>
    <xf numFmtId="0" fontId="23" fillId="5" borderId="1" xfId="0" applyFont="1" applyFill="1" applyBorder="1" applyAlignment="1">
      <alignment horizontal="center"/>
    </xf>
    <xf numFmtId="0" fontId="23" fillId="0" borderId="10" xfId="0" applyFont="1" applyBorder="1" applyAlignment="1" applyProtection="1">
      <alignment horizontal="left"/>
      <protection hidden="1"/>
    </xf>
    <xf numFmtId="164" fontId="23" fillId="5" borderId="1" xfId="0" applyNumberFormat="1" applyFont="1" applyFill="1" applyBorder="1" applyAlignment="1">
      <alignment horizontal="center"/>
    </xf>
    <xf numFmtId="164" fontId="23" fillId="0" borderId="1" xfId="0" applyNumberFormat="1" applyFont="1" applyBorder="1" applyAlignment="1">
      <alignment horizontal="center"/>
    </xf>
    <xf numFmtId="2" fontId="32" fillId="9" borderId="4" xfId="0" applyNumberFormat="1" applyFont="1" applyFill="1" applyBorder="1" applyAlignment="1" applyProtection="1">
      <alignment horizontal="center" textRotation="90"/>
      <protection hidden="1"/>
    </xf>
    <xf numFmtId="2" fontId="32" fillId="4" borderId="1" xfId="0" applyNumberFormat="1" applyFont="1" applyFill="1" applyBorder="1" applyAlignment="1" applyProtection="1">
      <alignment horizontal="center" textRotation="90"/>
      <protection hidden="1"/>
    </xf>
    <xf numFmtId="164" fontId="23" fillId="0" borderId="9" xfId="0" applyNumberFormat="1" applyFont="1" applyBorder="1"/>
    <xf numFmtId="164" fontId="23" fillId="0" borderId="10" xfId="0" applyNumberFormat="1" applyFont="1" applyBorder="1"/>
    <xf numFmtId="164" fontId="23" fillId="0" borderId="11" xfId="0" applyNumberFormat="1" applyFont="1" applyFill="1" applyBorder="1" applyAlignment="1" applyProtection="1">
      <alignment horizontal="center"/>
      <protection hidden="1"/>
    </xf>
    <xf numFmtId="164" fontId="23" fillId="0" borderId="11" xfId="0" applyNumberFormat="1" applyFont="1" applyBorder="1"/>
    <xf numFmtId="0" fontId="23" fillId="26" borderId="14" xfId="0" applyFont="1" applyFill="1" applyBorder="1" applyAlignment="1" applyProtection="1">
      <alignment horizontal="center"/>
      <protection locked="0"/>
    </xf>
    <xf numFmtId="0" fontId="23" fillId="26" borderId="15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hidden="1"/>
    </xf>
    <xf numFmtId="1" fontId="8" fillId="0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 textRotation="90"/>
      <protection hidden="1"/>
    </xf>
    <xf numFmtId="1" fontId="18" fillId="0" borderId="1" xfId="0" applyNumberFormat="1" applyFont="1" applyFill="1" applyBorder="1" applyAlignment="1" applyProtection="1">
      <alignment horizontal="center"/>
      <protection hidden="1"/>
    </xf>
    <xf numFmtId="0" fontId="2" fillId="11" borderId="9" xfId="0" applyFont="1" applyFill="1" applyBorder="1" applyAlignment="1" applyProtection="1">
      <alignment horizontal="center"/>
      <protection hidden="1"/>
    </xf>
    <xf numFmtId="0" fontId="2" fillId="11" borderId="13" xfId="0" applyFont="1" applyFill="1" applyBorder="1" applyAlignment="1" applyProtection="1">
      <alignment horizontal="center"/>
      <protection hidden="1"/>
    </xf>
    <xf numFmtId="0" fontId="2" fillId="11" borderId="10" xfId="0" applyFont="1" applyFill="1" applyBorder="1" applyAlignment="1" applyProtection="1">
      <alignment horizontal="center"/>
      <protection hidden="1"/>
    </xf>
    <xf numFmtId="0" fontId="2" fillId="11" borderId="14" xfId="0" applyFont="1" applyFill="1" applyBorder="1" applyAlignment="1" applyProtection="1">
      <alignment horizontal="center"/>
      <protection hidden="1"/>
    </xf>
    <xf numFmtId="0" fontId="2" fillId="11" borderId="11" xfId="0" applyFont="1" applyFill="1" applyBorder="1" applyAlignment="1" applyProtection="1">
      <alignment horizontal="center"/>
      <protection hidden="1"/>
    </xf>
    <xf numFmtId="0" fontId="2" fillId="11" borderId="15" xfId="0" applyFont="1" applyFill="1" applyBorder="1" applyAlignment="1" applyProtection="1">
      <alignment horizontal="center"/>
      <protection hidden="1"/>
    </xf>
    <xf numFmtId="0" fontId="3" fillId="11" borderId="4" xfId="0" applyFont="1" applyFill="1" applyBorder="1" applyAlignment="1" applyProtection="1">
      <alignment horizontal="center"/>
      <protection hidden="1"/>
    </xf>
    <xf numFmtId="2" fontId="8" fillId="0" borderId="0" xfId="0" applyNumberFormat="1" applyFont="1" applyFill="1" applyBorder="1" applyAlignment="1" applyProtection="1">
      <alignment horizontal="center"/>
      <protection hidden="1"/>
    </xf>
    <xf numFmtId="0" fontId="23" fillId="26" borderId="30" xfId="0" applyFont="1" applyFill="1" applyBorder="1" applyAlignment="1" applyProtection="1">
      <alignment horizontal="center"/>
      <protection locked="0"/>
    </xf>
    <xf numFmtId="0" fontId="23" fillId="26" borderId="31" xfId="0" applyFont="1" applyFill="1" applyBorder="1" applyAlignment="1" applyProtection="1">
      <alignment horizontal="center"/>
      <protection locked="0"/>
    </xf>
    <xf numFmtId="0" fontId="23" fillId="26" borderId="32" xfId="0" applyFont="1" applyFill="1" applyBorder="1" applyAlignment="1" applyProtection="1">
      <alignment horizontal="center"/>
      <protection locked="0"/>
    </xf>
    <xf numFmtId="0" fontId="23" fillId="26" borderId="33" xfId="0" applyFont="1" applyFill="1" applyBorder="1" applyAlignment="1" applyProtection="1">
      <alignment horizontal="center"/>
      <protection locked="0"/>
    </xf>
    <xf numFmtId="0" fontId="23" fillId="26" borderId="34" xfId="0" applyFont="1" applyFill="1" applyBorder="1" applyAlignment="1" applyProtection="1">
      <alignment horizontal="center"/>
      <protection locked="0"/>
    </xf>
    <xf numFmtId="0" fontId="23" fillId="26" borderId="22" xfId="0" applyFont="1" applyFill="1" applyBorder="1" applyAlignment="1" applyProtection="1">
      <alignment horizontal="center"/>
      <protection locked="0"/>
    </xf>
    <xf numFmtId="0" fontId="23" fillId="26" borderId="26" xfId="0" applyFont="1" applyFill="1" applyBorder="1" applyAlignment="1" applyProtection="1">
      <alignment horizontal="center"/>
      <protection locked="0"/>
    </xf>
    <xf numFmtId="0" fontId="23" fillId="12" borderId="35" xfId="0" applyFont="1" applyFill="1" applyBorder="1" applyAlignment="1" applyProtection="1">
      <alignment horizontal="center"/>
      <protection locked="0"/>
    </xf>
    <xf numFmtId="0" fontId="23" fillId="12" borderId="36" xfId="0" applyFont="1" applyFill="1" applyBorder="1" applyAlignment="1" applyProtection="1">
      <alignment horizontal="center"/>
      <protection locked="0"/>
    </xf>
    <xf numFmtId="0" fontId="23" fillId="12" borderId="37" xfId="0" applyFont="1" applyFill="1" applyBorder="1" applyAlignment="1" applyProtection="1">
      <alignment horizontal="center"/>
      <protection locked="0"/>
    </xf>
    <xf numFmtId="0" fontId="23" fillId="12" borderId="38" xfId="0" applyFont="1" applyFill="1" applyBorder="1" applyAlignment="1" applyProtection="1">
      <alignment horizontal="center"/>
      <protection locked="0"/>
    </xf>
    <xf numFmtId="0" fontId="23" fillId="12" borderId="39" xfId="0" applyFont="1" applyFill="1" applyBorder="1" applyAlignment="1" applyProtection="1">
      <alignment horizontal="center"/>
      <protection locked="0"/>
    </xf>
    <xf numFmtId="0" fontId="23" fillId="12" borderId="40" xfId="0" applyFont="1" applyFill="1" applyBorder="1" applyAlignment="1" applyProtection="1">
      <alignment horizontal="center"/>
      <protection locked="0"/>
    </xf>
    <xf numFmtId="41" fontId="32" fillId="26" borderId="9" xfId="0" applyNumberFormat="1" applyFont="1" applyFill="1" applyBorder="1" applyAlignment="1" applyProtection="1">
      <alignment horizontal="center"/>
      <protection hidden="1"/>
    </xf>
    <xf numFmtId="41" fontId="32" fillId="12" borderId="9" xfId="0" applyNumberFormat="1" applyFont="1" applyFill="1" applyBorder="1" applyAlignment="1" applyProtection="1">
      <alignment horizontal="center"/>
      <protection hidden="1"/>
    </xf>
    <xf numFmtId="0" fontId="30" fillId="0" borderId="0" xfId="0" applyFont="1" applyAlignment="1">
      <alignment horizontal="center"/>
    </xf>
    <xf numFmtId="0" fontId="23" fillId="0" borderId="23" xfId="0" applyFont="1" applyFill="1" applyBorder="1" applyAlignment="1" applyProtection="1">
      <alignment horizontal="center"/>
      <protection locked="0"/>
    </xf>
    <xf numFmtId="2" fontId="32" fillId="0" borderId="42" xfId="0" applyNumberFormat="1" applyFont="1" applyFill="1" applyBorder="1" applyAlignment="1" applyProtection="1">
      <alignment horizontal="center" textRotation="90"/>
      <protection hidden="1"/>
    </xf>
    <xf numFmtId="2" fontId="32" fillId="0" borderId="0" xfId="0" applyNumberFormat="1" applyFont="1" applyFill="1" applyBorder="1" applyAlignment="1" applyProtection="1">
      <alignment horizontal="center" textRotation="90"/>
      <protection hidden="1"/>
    </xf>
    <xf numFmtId="2" fontId="32" fillId="9" borderId="1" xfId="0" applyNumberFormat="1" applyFont="1" applyFill="1" applyBorder="1" applyAlignment="1" applyProtection="1">
      <alignment horizontal="center" textRotation="90"/>
      <protection hidden="1"/>
    </xf>
    <xf numFmtId="0" fontId="25" fillId="10" borderId="1" xfId="0" applyFont="1" applyFill="1" applyBorder="1" applyAlignment="1" applyProtection="1">
      <alignment horizontal="center" vertical="center"/>
      <protection hidden="1"/>
    </xf>
    <xf numFmtId="0" fontId="25" fillId="7" borderId="1" xfId="0" applyFont="1" applyFill="1" applyBorder="1" applyAlignment="1" applyProtection="1">
      <alignment horizontal="center" vertical="center"/>
      <protection hidden="1"/>
    </xf>
    <xf numFmtId="0" fontId="25" fillId="5" borderId="1" xfId="0" applyFont="1" applyFill="1" applyBorder="1" applyAlignment="1" applyProtection="1">
      <alignment horizontal="center" vertical="center"/>
      <protection hidden="1"/>
    </xf>
    <xf numFmtId="0" fontId="25" fillId="28" borderId="1" xfId="0" applyFont="1" applyFill="1" applyBorder="1" applyAlignment="1" applyProtection="1">
      <alignment horizontal="center" vertical="center"/>
      <protection hidden="1"/>
    </xf>
    <xf numFmtId="0" fontId="25" fillId="29" borderId="1" xfId="0" applyFont="1" applyFill="1" applyBorder="1" applyAlignment="1" applyProtection="1">
      <alignment horizontal="center" vertical="center"/>
      <protection hidden="1"/>
    </xf>
    <xf numFmtId="0" fontId="25" fillId="10" borderId="4" xfId="0" applyFont="1" applyFill="1" applyBorder="1" applyAlignment="1" applyProtection="1">
      <alignment horizontal="center" vertical="center"/>
      <protection hidden="1"/>
    </xf>
    <xf numFmtId="0" fontId="25" fillId="7" borderId="4" xfId="0" applyFont="1" applyFill="1" applyBorder="1" applyAlignment="1" applyProtection="1">
      <alignment horizontal="center" vertical="center"/>
      <protection hidden="1"/>
    </xf>
    <xf numFmtId="0" fontId="25" fillId="4" borderId="4" xfId="0" applyFont="1" applyFill="1" applyBorder="1" applyAlignment="1" applyProtection="1">
      <alignment horizontal="center" vertical="center"/>
      <protection hidden="1"/>
    </xf>
    <xf numFmtId="0" fontId="25" fillId="28" borderId="4" xfId="0" applyFont="1" applyFill="1" applyBorder="1" applyAlignment="1" applyProtection="1">
      <alignment horizontal="center" vertical="center"/>
      <protection hidden="1"/>
    </xf>
    <xf numFmtId="0" fontId="25" fillId="29" borderId="4" xfId="0" applyFont="1" applyFill="1" applyBorder="1" applyAlignment="1" applyProtection="1">
      <alignment horizontal="center" vertical="center"/>
      <protection hidden="1"/>
    </xf>
    <xf numFmtId="164" fontId="36" fillId="10" borderId="9" xfId="0" applyNumberFormat="1" applyFont="1" applyFill="1" applyBorder="1" applyAlignment="1" applyProtection="1">
      <alignment horizontal="center" vertical="center"/>
      <protection hidden="1"/>
    </xf>
    <xf numFmtId="164" fontId="36" fillId="7" borderId="9" xfId="0" applyNumberFormat="1" applyFont="1" applyFill="1" applyBorder="1" applyAlignment="1" applyProtection="1">
      <alignment horizontal="center" vertical="center"/>
      <protection hidden="1"/>
    </xf>
    <xf numFmtId="164" fontId="36" fillId="4" borderId="9" xfId="0" applyNumberFormat="1" applyFont="1" applyFill="1" applyBorder="1" applyAlignment="1" applyProtection="1">
      <alignment horizontal="center" vertical="center"/>
      <protection hidden="1"/>
    </xf>
    <xf numFmtId="164" fontId="36" fillId="28" borderId="9" xfId="0" applyNumberFormat="1" applyFont="1" applyFill="1" applyBorder="1" applyAlignment="1" applyProtection="1">
      <alignment horizontal="center" vertical="center"/>
      <protection hidden="1"/>
    </xf>
    <xf numFmtId="164" fontId="36" fillId="29" borderId="9" xfId="0" applyNumberFormat="1" applyFont="1" applyFill="1" applyBorder="1" applyAlignment="1" applyProtection="1">
      <alignment horizontal="center" vertical="center"/>
      <protection hidden="1"/>
    </xf>
    <xf numFmtId="1" fontId="33" fillId="28" borderId="9" xfId="0" applyNumberFormat="1" applyFont="1" applyFill="1" applyBorder="1" applyAlignment="1" applyProtection="1">
      <alignment horizontal="center" vertical="center"/>
      <protection hidden="1"/>
    </xf>
    <xf numFmtId="2" fontId="36" fillId="30" borderId="9" xfId="0" applyNumberFormat="1" applyFont="1" applyFill="1" applyBorder="1" applyAlignment="1" applyProtection="1">
      <alignment horizontal="center" vertical="center"/>
      <protection hidden="1"/>
    </xf>
    <xf numFmtId="0" fontId="23" fillId="31" borderId="9" xfId="0" applyFont="1" applyFill="1" applyBorder="1" applyAlignment="1" applyProtection="1">
      <alignment horizontal="center"/>
      <protection hidden="1"/>
    </xf>
    <xf numFmtId="164" fontId="36" fillId="10" borderId="10" xfId="0" applyNumberFormat="1" applyFont="1" applyFill="1" applyBorder="1" applyAlignment="1" applyProtection="1">
      <alignment horizontal="center" vertical="center"/>
      <protection hidden="1"/>
    </xf>
    <xf numFmtId="164" fontId="36" fillId="7" borderId="10" xfId="0" applyNumberFormat="1" applyFont="1" applyFill="1" applyBorder="1" applyAlignment="1" applyProtection="1">
      <alignment horizontal="center" vertical="center"/>
      <protection hidden="1"/>
    </xf>
    <xf numFmtId="164" fontId="36" fillId="4" borderId="10" xfId="0" applyNumberFormat="1" applyFont="1" applyFill="1" applyBorder="1" applyAlignment="1" applyProtection="1">
      <alignment horizontal="center" vertical="center"/>
      <protection hidden="1"/>
    </xf>
    <xf numFmtId="164" fontId="36" fillId="28" borderId="10" xfId="0" applyNumberFormat="1" applyFont="1" applyFill="1" applyBorder="1" applyAlignment="1" applyProtection="1">
      <alignment horizontal="center" vertical="center"/>
      <protection hidden="1"/>
    </xf>
    <xf numFmtId="164" fontId="36" fillId="29" borderId="10" xfId="0" applyNumberFormat="1" applyFont="1" applyFill="1" applyBorder="1" applyAlignment="1" applyProtection="1">
      <alignment horizontal="center" vertical="center"/>
      <protection hidden="1"/>
    </xf>
    <xf numFmtId="1" fontId="33" fillId="28" borderId="10" xfId="0" applyNumberFormat="1" applyFont="1" applyFill="1" applyBorder="1" applyAlignment="1" applyProtection="1">
      <alignment horizontal="center" vertical="center"/>
      <protection hidden="1"/>
    </xf>
    <xf numFmtId="2" fontId="36" fillId="30" borderId="10" xfId="0" applyNumberFormat="1" applyFont="1" applyFill="1" applyBorder="1" applyAlignment="1" applyProtection="1">
      <alignment horizontal="center" vertical="center"/>
      <protection hidden="1"/>
    </xf>
    <xf numFmtId="0" fontId="23" fillId="31" borderId="10" xfId="0" applyFont="1" applyFill="1" applyBorder="1" applyAlignment="1" applyProtection="1">
      <alignment horizontal="center"/>
      <protection hidden="1"/>
    </xf>
    <xf numFmtId="164" fontId="36" fillId="10" borderId="11" xfId="0" applyNumberFormat="1" applyFont="1" applyFill="1" applyBorder="1" applyAlignment="1" applyProtection="1">
      <alignment horizontal="center" vertical="center"/>
      <protection hidden="1"/>
    </xf>
    <xf numFmtId="164" fontId="36" fillId="7" borderId="11" xfId="0" applyNumberFormat="1" applyFont="1" applyFill="1" applyBorder="1" applyAlignment="1" applyProtection="1">
      <alignment horizontal="center" vertical="center"/>
      <protection hidden="1"/>
    </xf>
    <xf numFmtId="164" fontId="36" fillId="4" borderId="11" xfId="0" applyNumberFormat="1" applyFont="1" applyFill="1" applyBorder="1" applyAlignment="1" applyProtection="1">
      <alignment horizontal="center" vertical="center"/>
      <protection hidden="1"/>
    </xf>
    <xf numFmtId="164" fontId="36" fillId="28" borderId="11" xfId="0" applyNumberFormat="1" applyFont="1" applyFill="1" applyBorder="1" applyAlignment="1" applyProtection="1">
      <alignment horizontal="center" vertical="center"/>
      <protection hidden="1"/>
    </xf>
    <xf numFmtId="164" fontId="36" fillId="29" borderId="11" xfId="0" applyNumberFormat="1" applyFont="1" applyFill="1" applyBorder="1" applyAlignment="1" applyProtection="1">
      <alignment horizontal="center" vertical="center"/>
      <protection hidden="1"/>
    </xf>
    <xf numFmtId="1" fontId="33" fillId="28" borderId="11" xfId="0" applyNumberFormat="1" applyFont="1" applyFill="1" applyBorder="1" applyAlignment="1" applyProtection="1">
      <alignment horizontal="center" vertical="center"/>
      <protection hidden="1"/>
    </xf>
    <xf numFmtId="2" fontId="36" fillId="30" borderId="11" xfId="0" applyNumberFormat="1" applyFont="1" applyFill="1" applyBorder="1" applyAlignment="1" applyProtection="1">
      <alignment horizontal="center" vertical="center"/>
      <protection hidden="1"/>
    </xf>
    <xf numFmtId="0" fontId="23" fillId="31" borderId="11" xfId="0" applyFont="1" applyFill="1" applyBorder="1" applyAlignment="1" applyProtection="1">
      <alignment horizontal="center"/>
      <protection hidden="1"/>
    </xf>
    <xf numFmtId="0" fontId="25" fillId="29" borderId="41" xfId="0" applyFont="1" applyFill="1" applyBorder="1" applyAlignment="1" applyProtection="1">
      <alignment horizontal="center" vertical="center"/>
      <protection hidden="1"/>
    </xf>
    <xf numFmtId="0" fontId="25" fillId="10" borderId="2" xfId="0" applyFont="1" applyFill="1" applyBorder="1" applyAlignment="1" applyProtection="1">
      <alignment horizontal="center" vertical="center"/>
      <protection hidden="1"/>
    </xf>
    <xf numFmtId="0" fontId="25" fillId="7" borderId="2" xfId="0" applyFont="1" applyFill="1" applyBorder="1" applyAlignment="1" applyProtection="1">
      <alignment horizontal="center" vertical="center"/>
      <protection hidden="1"/>
    </xf>
    <xf numFmtId="0" fontId="25" fillId="5" borderId="2" xfId="0" applyFont="1" applyFill="1" applyBorder="1" applyAlignment="1" applyProtection="1">
      <alignment horizontal="center" vertical="center"/>
      <protection hidden="1"/>
    </xf>
    <xf numFmtId="0" fontId="25" fillId="29" borderId="2" xfId="0" applyFont="1" applyFill="1" applyBorder="1" applyAlignment="1" applyProtection="1">
      <alignment horizontal="center" vertical="center"/>
      <protection hidden="1"/>
    </xf>
    <xf numFmtId="0" fontId="4" fillId="30" borderId="1" xfId="0" applyFont="1" applyFill="1" applyBorder="1" applyAlignment="1" applyProtection="1">
      <alignment horizontal="center" vertical="center"/>
      <protection hidden="1"/>
    </xf>
    <xf numFmtId="0" fontId="4" fillId="27" borderId="1" xfId="0" applyFont="1" applyFill="1" applyBorder="1" applyAlignment="1" applyProtection="1">
      <alignment horizontal="center" vertical="center"/>
      <protection hidden="1"/>
    </xf>
    <xf numFmtId="1" fontId="36" fillId="4" borderId="9" xfId="0" applyNumberFormat="1" applyFont="1" applyFill="1" applyBorder="1" applyAlignment="1" applyProtection="1">
      <alignment horizontal="center" vertical="center"/>
      <protection hidden="1"/>
    </xf>
    <xf numFmtId="164" fontId="36" fillId="28" borderId="23" xfId="0" applyNumberFormat="1" applyFont="1" applyFill="1" applyBorder="1" applyAlignment="1" applyProtection="1">
      <alignment horizontal="center" vertical="center"/>
      <protection hidden="1"/>
    </xf>
    <xf numFmtId="0" fontId="4" fillId="27" borderId="9" xfId="0" applyFont="1" applyFill="1" applyBorder="1" applyAlignment="1" applyProtection="1">
      <alignment horizontal="center" vertical="center"/>
      <protection hidden="1"/>
    </xf>
    <xf numFmtId="0" fontId="4" fillId="27" borderId="10" xfId="0" applyFont="1" applyFill="1" applyBorder="1" applyAlignment="1" applyProtection="1">
      <alignment horizontal="center" vertical="center"/>
      <protection hidden="1"/>
    </xf>
    <xf numFmtId="0" fontId="4" fillId="27" borderId="11" xfId="0" applyFont="1" applyFill="1" applyBorder="1" applyAlignment="1" applyProtection="1">
      <alignment horizontal="center" vertical="center"/>
      <protection hidden="1"/>
    </xf>
    <xf numFmtId="0" fontId="4" fillId="10" borderId="4" xfId="0" applyFont="1" applyFill="1" applyBorder="1" applyAlignment="1" applyProtection="1">
      <alignment horizontal="center" vertical="center"/>
      <protection hidden="1"/>
    </xf>
    <xf numFmtId="0" fontId="4" fillId="7" borderId="4" xfId="0" applyFont="1" applyFill="1" applyBorder="1" applyAlignment="1" applyProtection="1">
      <alignment horizontal="center" vertical="center"/>
      <protection hidden="1"/>
    </xf>
    <xf numFmtId="0" fontId="4" fillId="29" borderId="4" xfId="0" applyFont="1" applyFill="1" applyBorder="1" applyAlignment="1" applyProtection="1">
      <alignment horizontal="center" vertical="center"/>
      <protection hidden="1"/>
    </xf>
    <xf numFmtId="1" fontId="33" fillId="28" borderId="1" xfId="0" applyNumberFormat="1" applyFont="1" applyFill="1" applyBorder="1" applyAlignment="1" applyProtection="1">
      <alignment horizontal="center" vertical="center"/>
      <protection hidden="1"/>
    </xf>
    <xf numFmtId="0" fontId="15" fillId="14" borderId="0" xfId="1" applyFont="1" applyFill="1" applyBorder="1" applyAlignment="1">
      <alignment horizontal="left" vertical="top"/>
    </xf>
    <xf numFmtId="0" fontId="23" fillId="0" borderId="23" xfId="0" applyFont="1" applyBorder="1" applyAlignment="1" applyProtection="1">
      <alignment horizontal="left" indent="2"/>
      <protection locked="0"/>
    </xf>
    <xf numFmtId="0" fontId="25" fillId="0" borderId="0" xfId="0" applyFont="1" applyProtection="1">
      <protection hidden="1"/>
    </xf>
    <xf numFmtId="0" fontId="21" fillId="0" borderId="1" xfId="0" applyFont="1" applyFill="1" applyBorder="1" applyAlignment="1" applyProtection="1">
      <alignment horizontal="center" textRotation="90"/>
      <protection hidden="1"/>
    </xf>
    <xf numFmtId="2" fontId="23" fillId="29" borderId="23" xfId="0" applyNumberFormat="1" applyFont="1" applyFill="1" applyBorder="1" applyProtection="1">
      <protection hidden="1"/>
    </xf>
    <xf numFmtId="2" fontId="23" fillId="29" borderId="1" xfId="0" applyNumberFormat="1" applyFont="1" applyFill="1" applyBorder="1" applyProtection="1">
      <protection hidden="1"/>
    </xf>
    <xf numFmtId="0" fontId="23" fillId="0" borderId="9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0" fontId="23" fillId="0" borderId="23" xfId="0" applyFont="1" applyBorder="1" applyAlignment="1" applyProtection="1">
      <alignment horizontal="center"/>
      <protection locked="0"/>
    </xf>
    <xf numFmtId="2" fontId="23" fillId="0" borderId="23" xfId="0" applyNumberFormat="1" applyFont="1" applyBorder="1" applyProtection="1">
      <protection locked="0"/>
    </xf>
    <xf numFmtId="0" fontId="38" fillId="0" borderId="9" xfId="0" applyFont="1" applyBorder="1" applyAlignment="1" applyProtection="1">
      <alignment wrapText="1"/>
      <protection locked="0"/>
    </xf>
    <xf numFmtId="0" fontId="38" fillId="0" borderId="10" xfId="0" applyFont="1" applyBorder="1" applyAlignment="1" applyProtection="1">
      <alignment wrapText="1"/>
      <protection locked="0"/>
    </xf>
    <xf numFmtId="0" fontId="38" fillId="0" borderId="3" xfId="0" applyFont="1" applyBorder="1" applyAlignment="1" applyProtection="1">
      <alignment wrapText="1"/>
      <protection locked="0"/>
    </xf>
    <xf numFmtId="0" fontId="38" fillId="0" borderId="23" xfId="0" applyFont="1" applyBorder="1" applyAlignment="1" applyProtection="1">
      <alignment wrapText="1"/>
      <protection locked="0"/>
    </xf>
    <xf numFmtId="0" fontId="23" fillId="0" borderId="44" xfId="0" applyFont="1" applyFill="1" applyBorder="1" applyAlignment="1" applyProtection="1">
      <alignment horizontal="center"/>
      <protection locked="0"/>
    </xf>
    <xf numFmtId="0" fontId="23" fillId="0" borderId="43" xfId="0" applyFont="1" applyFill="1" applyBorder="1" applyAlignment="1" applyProtection="1">
      <alignment horizontal="center"/>
      <protection locked="0"/>
    </xf>
    <xf numFmtId="0" fontId="17" fillId="23" borderId="0" xfId="0" applyFont="1" applyFill="1" applyBorder="1" applyAlignment="1">
      <alignment horizontal="left"/>
    </xf>
    <xf numFmtId="0" fontId="16" fillId="16" borderId="0" xfId="0" applyFont="1" applyFill="1" applyAlignment="1">
      <alignment horizontal="left"/>
    </xf>
    <xf numFmtId="0" fontId="15" fillId="14" borderId="0" xfId="1" applyFont="1" applyFill="1" applyBorder="1" applyAlignment="1">
      <alignment horizontal="left" vertical="top"/>
    </xf>
    <xf numFmtId="0" fontId="16" fillId="18" borderId="1" xfId="0" applyFont="1" applyFill="1" applyBorder="1" applyAlignment="1">
      <alignment horizontal="left"/>
    </xf>
    <xf numFmtId="0" fontId="16" fillId="12" borderId="7" xfId="0" applyFont="1" applyFill="1" applyBorder="1" applyAlignment="1" applyProtection="1">
      <alignment horizontal="left"/>
      <protection hidden="1"/>
    </xf>
    <xf numFmtId="0" fontId="16" fillId="12" borderId="16" xfId="0" applyFont="1" applyFill="1" applyBorder="1" applyAlignment="1" applyProtection="1">
      <alignment horizontal="left"/>
      <protection hidden="1"/>
    </xf>
    <xf numFmtId="0" fontId="16" fillId="12" borderId="5" xfId="0" applyFont="1" applyFill="1" applyBorder="1" applyAlignment="1" applyProtection="1">
      <alignment horizontal="left"/>
      <protection hidden="1"/>
    </xf>
    <xf numFmtId="0" fontId="16" fillId="12" borderId="8" xfId="0" applyFont="1" applyFill="1" applyBorder="1" applyAlignment="1" applyProtection="1">
      <alignment horizontal="left"/>
      <protection hidden="1"/>
    </xf>
    <xf numFmtId="0" fontId="16" fillId="0" borderId="24" xfId="0" applyFont="1" applyFill="1" applyBorder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14" fillId="14" borderId="0" xfId="1" applyFont="1" applyFill="1" applyBorder="1" applyAlignment="1">
      <alignment horizontal="center" vertical="top"/>
    </xf>
    <xf numFmtId="0" fontId="17" fillId="4" borderId="19" xfId="0" applyFont="1" applyFill="1" applyBorder="1" applyAlignment="1">
      <alignment horizontal="center"/>
    </xf>
    <xf numFmtId="0" fontId="17" fillId="4" borderId="20" xfId="0" applyFont="1" applyFill="1" applyBorder="1" applyAlignment="1">
      <alignment horizontal="center"/>
    </xf>
    <xf numFmtId="0" fontId="17" fillId="4" borderId="21" xfId="0" applyFont="1" applyFill="1" applyBorder="1" applyAlignment="1">
      <alignment horizontal="center"/>
    </xf>
    <xf numFmtId="0" fontId="13" fillId="14" borderId="0" xfId="1" applyFont="1" applyFill="1" applyBorder="1" applyAlignment="1">
      <alignment horizontal="center" vertical="top"/>
    </xf>
    <xf numFmtId="0" fontId="15" fillId="14" borderId="0" xfId="1" applyFont="1" applyFill="1" applyBorder="1" applyAlignment="1">
      <alignment horizontal="center" vertical="top"/>
    </xf>
    <xf numFmtId="0" fontId="30" fillId="0" borderId="1" xfId="0" applyFont="1" applyBorder="1" applyAlignment="1">
      <alignment horizontal="center"/>
    </xf>
    <xf numFmtId="0" fontId="36" fillId="0" borderId="5" xfId="0" applyFont="1" applyFill="1" applyBorder="1" applyAlignment="1" applyProtection="1">
      <alignment horizontal="center" vertical="center"/>
      <protection hidden="1"/>
    </xf>
    <xf numFmtId="0" fontId="36" fillId="0" borderId="6" xfId="0" applyFont="1" applyFill="1" applyBorder="1" applyAlignment="1" applyProtection="1">
      <alignment horizontal="center" vertical="center"/>
      <protection hidden="1"/>
    </xf>
    <xf numFmtId="0" fontId="31" fillId="0" borderId="1" xfId="0" applyFont="1" applyFill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/>
      <protection hidden="1"/>
    </xf>
    <xf numFmtId="0" fontId="23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6" borderId="1" xfId="0" applyFont="1" applyFill="1" applyBorder="1" applyAlignment="1">
      <alignment horizontal="center"/>
    </xf>
    <xf numFmtId="0" fontId="23" fillId="25" borderId="5" xfId="0" applyFont="1" applyFill="1" applyBorder="1" applyAlignment="1">
      <alignment horizontal="center"/>
    </xf>
    <xf numFmtId="0" fontId="23" fillId="25" borderId="6" xfId="0" applyFont="1" applyFill="1" applyBorder="1" applyAlignment="1">
      <alignment horizontal="center"/>
    </xf>
    <xf numFmtId="0" fontId="23" fillId="24" borderId="5" xfId="0" applyFont="1" applyFill="1" applyBorder="1" applyAlignment="1">
      <alignment horizontal="center"/>
    </xf>
    <xf numFmtId="0" fontId="23" fillId="24" borderId="6" xfId="0" applyFont="1" applyFill="1" applyBorder="1" applyAlignment="1">
      <alignment horizontal="center"/>
    </xf>
    <xf numFmtId="0" fontId="22" fillId="10" borderId="3" xfId="0" applyFont="1" applyFill="1" applyBorder="1" applyAlignment="1" applyProtection="1">
      <alignment horizontal="center" vertical="center"/>
      <protection hidden="1"/>
    </xf>
    <xf numFmtId="0" fontId="22" fillId="10" borderId="4" xfId="0" applyFont="1" applyFill="1" applyBorder="1" applyAlignment="1" applyProtection="1">
      <alignment horizontal="center" vertical="center"/>
      <protection hidden="1"/>
    </xf>
    <xf numFmtId="0" fontId="23" fillId="0" borderId="5" xfId="0" applyFont="1" applyBorder="1" applyAlignment="1" applyProtection="1">
      <alignment horizontal="center"/>
      <protection hidden="1"/>
    </xf>
    <xf numFmtId="0" fontId="23" fillId="0" borderId="8" xfId="0" applyFont="1" applyBorder="1" applyAlignment="1" applyProtection="1">
      <alignment horizontal="center"/>
      <protection hidden="1"/>
    </xf>
    <xf numFmtId="0" fontId="23" fillId="0" borderId="6" xfId="0" applyFont="1" applyBorder="1" applyAlignment="1" applyProtection="1">
      <alignment horizontal="center"/>
      <protection hidden="1"/>
    </xf>
    <xf numFmtId="0" fontId="31" fillId="0" borderId="0" xfId="0" applyFont="1" applyAlignment="1">
      <alignment horizontal="center"/>
    </xf>
    <xf numFmtId="0" fontId="31" fillId="0" borderId="16" xfId="0" applyFont="1" applyBorder="1" applyAlignment="1">
      <alignment horizontal="center"/>
    </xf>
    <xf numFmtId="0" fontId="23" fillId="0" borderId="1" xfId="0" applyFont="1" applyFill="1" applyBorder="1" applyAlignment="1" applyProtection="1">
      <alignment horizontal="center"/>
      <protection hidden="1"/>
    </xf>
    <xf numFmtId="0" fontId="30" fillId="0" borderId="0" xfId="0" applyFont="1" applyAlignment="1">
      <alignment horizontal="left" indent="1"/>
    </xf>
    <xf numFmtId="0" fontId="25" fillId="28" borderId="41" xfId="0" applyFont="1" applyFill="1" applyBorder="1" applyAlignment="1" applyProtection="1">
      <alignment horizontal="center" vertical="center"/>
      <protection hidden="1"/>
    </xf>
    <xf numFmtId="0" fontId="25" fillId="28" borderId="7" xfId="0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right"/>
    </xf>
    <xf numFmtId="0" fontId="31" fillId="0" borderId="9" xfId="0" applyFont="1" applyFill="1" applyBorder="1" applyAlignment="1" applyProtection="1">
      <alignment horizontal="center"/>
      <protection hidden="1"/>
    </xf>
    <xf numFmtId="0" fontId="30" fillId="0" borderId="8" xfId="0" applyFont="1" applyBorder="1" applyAlignment="1">
      <alignment horizontal="center"/>
    </xf>
    <xf numFmtId="0" fontId="31" fillId="0" borderId="10" xfId="0" applyFont="1" applyFill="1" applyBorder="1" applyAlignment="1" applyProtection="1">
      <alignment horizontal="center"/>
      <protection hidden="1"/>
    </xf>
    <xf numFmtId="0" fontId="31" fillId="0" borderId="11" xfId="0" applyFont="1" applyFill="1" applyBorder="1" applyAlignment="1" applyProtection="1">
      <alignment horizontal="center"/>
      <protection hidden="1"/>
    </xf>
    <xf numFmtId="0" fontId="23" fillId="11" borderId="2" xfId="0" applyFont="1" applyFill="1" applyBorder="1" applyAlignment="1" applyProtection="1">
      <alignment horizontal="center"/>
      <protection hidden="1"/>
    </xf>
    <xf numFmtId="0" fontId="23" fillId="11" borderId="3" xfId="0" applyFont="1" applyFill="1" applyBorder="1" applyAlignment="1" applyProtection="1">
      <alignment horizontal="center"/>
      <protection hidden="1"/>
    </xf>
    <xf numFmtId="0" fontId="23" fillId="11" borderId="4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1" fillId="11" borderId="2" xfId="0" applyFont="1" applyFill="1" applyBorder="1" applyAlignment="1" applyProtection="1">
      <alignment horizontal="center"/>
      <protection hidden="1"/>
    </xf>
    <xf numFmtId="0" fontId="1" fillId="11" borderId="3" xfId="0" applyFont="1" applyFill="1" applyBorder="1" applyAlignment="1" applyProtection="1">
      <alignment horizontal="center"/>
      <protection hidden="1"/>
    </xf>
    <xf numFmtId="0" fontId="1" fillId="11" borderId="4" xfId="0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11" xfId="0" applyFont="1" applyFill="1" applyBorder="1" applyAlignment="1" applyProtection="1">
      <alignment horizontal="center"/>
      <protection hidden="1"/>
    </xf>
    <xf numFmtId="0" fontId="4" fillId="0" borderId="8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hidden="1"/>
    </xf>
    <xf numFmtId="0" fontId="3" fillId="0" borderId="9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left" indent="1"/>
    </xf>
    <xf numFmtId="0" fontId="1" fillId="0" borderId="0" xfId="0" applyFont="1" applyAlignment="1">
      <alignment horizontal="left"/>
    </xf>
    <xf numFmtId="0" fontId="22" fillId="10" borderId="2" xfId="0" applyFont="1" applyFill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1" fillId="0" borderId="0" xfId="0" applyFont="1" applyAlignment="1" applyProtection="1">
      <alignment horizontal="center"/>
      <protection hidden="1"/>
    </xf>
    <xf numFmtId="0" fontId="21" fillId="0" borderId="1" xfId="0" applyFont="1" applyBorder="1" applyAlignment="1">
      <alignment horizontal="center"/>
    </xf>
    <xf numFmtId="0" fontId="23" fillId="0" borderId="0" xfId="0" applyFont="1" applyAlignment="1" applyProtection="1">
      <alignment horizontal="center"/>
      <protection hidden="1"/>
    </xf>
    <xf numFmtId="0" fontId="23" fillId="0" borderId="16" xfId="0" applyFont="1" applyBorder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1" fillId="0" borderId="16" xfId="0" applyFont="1" applyBorder="1" applyAlignment="1" applyProtection="1">
      <alignment horizontal="center"/>
      <protection hidden="1"/>
    </xf>
    <xf numFmtId="0" fontId="23" fillId="0" borderId="1" xfId="0" applyFon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" fillId="0" borderId="9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vertical="center"/>
      <protection hidden="1"/>
    </xf>
  </cellXfs>
  <cellStyles count="2">
    <cellStyle name="ปกติ" xfId="0" builtinId="0"/>
    <cellStyle name="ปกติ 3" xfId="1"/>
  </cellStyles>
  <dxfs count="27">
    <dxf>
      <font>
        <color theme="0" tint="-0.34998626667073579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34998626667073579"/>
      </font>
    </dxf>
    <dxf>
      <font>
        <color rgb="FF9C0006"/>
      </font>
    </dxf>
    <dxf>
      <font>
        <color theme="0" tint="-0.34998626667073579"/>
      </font>
    </dxf>
    <dxf>
      <font>
        <color theme="0" tint="-0.34998626667073579"/>
      </font>
    </dxf>
    <dxf>
      <font>
        <color rgb="FF9C0006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ont>
        <strike val="0"/>
        <color theme="0" tint="-0.24994659260841701"/>
      </font>
    </dxf>
    <dxf>
      <font>
        <b val="0"/>
        <i val="0"/>
        <color theme="0" tint="-0.14996795556505021"/>
      </font>
    </dxf>
    <dxf>
      <font>
        <color theme="0" tint="-0.34998626667073579"/>
      </font>
    </dxf>
    <dxf>
      <font>
        <color rgb="FF9C0006"/>
      </font>
    </dxf>
    <dxf>
      <font>
        <color theme="0" tint="-0.34998626667073579"/>
      </font>
    </dxf>
    <dxf>
      <font>
        <color rgb="FF9C0006"/>
      </font>
    </dxf>
    <dxf>
      <font>
        <color theme="0" tint="-0.34998626667073579"/>
      </font>
    </dxf>
    <dxf>
      <font>
        <color rgb="FF9C0006"/>
      </font>
    </dxf>
    <dxf>
      <font>
        <color theme="0" tint="-0.34998626667073579"/>
      </font>
    </dxf>
    <dxf>
      <font>
        <color rgb="FF9C0006"/>
      </font>
    </dxf>
    <dxf>
      <font>
        <color theme="0" tint="-0.24994659260841701"/>
      </font>
    </dxf>
    <dxf>
      <font>
        <strike val="0"/>
        <color theme="0" tint="-0.24994659260841701"/>
      </font>
    </dxf>
    <dxf>
      <font>
        <b val="0"/>
        <i val="0"/>
        <color theme="0" tint="-0.14996795556505021"/>
      </font>
    </dxf>
    <dxf>
      <font>
        <color theme="0" tint="-0.34998626667073579"/>
      </font>
    </dxf>
  </dxfs>
  <tableStyles count="0" defaultTableStyle="TableStyleMedium9" defaultPivotStyle="PivotStyleLight16"/>
  <colors>
    <mruColors>
      <color rgb="FFCCFF99"/>
      <color rgb="FFFFFF00"/>
      <color rgb="FF60FC67"/>
      <color rgb="FF99FD9E"/>
      <color rgb="FF0000FF"/>
      <color rgb="FF36F248"/>
      <color rgb="FFCC99FF"/>
      <color rgb="FFFF6699"/>
      <color rgb="FFF73563"/>
      <color rgb="FFFD498E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th-TH"/>
          </a:pPr>
          <a:endParaRPr lang="en-US"/>
        </a:p>
      </c:txPr>
    </c:title>
    <c:view3D>
      <c:rAngAx val="1"/>
    </c:view3D>
    <c:plotArea>
      <c:layout>
        <c:manualLayout>
          <c:layoutTarget val="inner"/>
          <c:xMode val="edge"/>
          <c:yMode val="edge"/>
          <c:x val="8.5335152003637366E-2"/>
          <c:y val="0.13654023438413662"/>
          <c:w val="0.89156773513547027"/>
          <c:h val="0.79845246536654257"/>
        </c:manualLayout>
      </c:layout>
      <c:bar3DChart>
        <c:barDir val="col"/>
        <c:grouping val="clustered"/>
        <c:ser>
          <c:idx val="0"/>
          <c:order val="0"/>
          <c:tx>
            <c:strRef>
              <c:f>สรุปส่งเขต!$B$5</c:f>
              <c:strCache>
                <c:ptCount val="1"/>
                <c:pt idx="0">
                  <c:v>โรงเรียนบ้านกุดโบสถ์</c:v>
                </c:pt>
              </c:strCache>
            </c:strRef>
          </c:tx>
          <c:spPr>
            <a:solidFill>
              <a:srgbClr val="FFFF00"/>
            </a:solidFill>
          </c:spPr>
          <c:dPt>
            <c:idx val="0"/>
            <c:spPr>
              <a:solidFill>
                <a:srgbClr val="F73563"/>
              </a:solidFill>
            </c:spPr>
          </c:dPt>
          <c:dPt>
            <c:idx val="2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spPr>
              <a:solidFill>
                <a:srgbClr val="60FC67"/>
              </a:solidFill>
            </c:spPr>
          </c:dPt>
          <c:dPt>
            <c:idx val="4"/>
            <c:spPr>
              <a:solidFill>
                <a:srgbClr val="CC99FF"/>
              </a:solidFill>
            </c:spPr>
          </c:dPt>
          <c:cat>
            <c:strRef>
              <c:f>สรุปส่งเขต!$C$4:$G$4</c:f>
              <c:strCache>
                <c:ptCount val="5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</c:v>
                </c:pt>
                <c:pt idx="4">
                  <c:v>ภาษาอังกฤษ</c:v>
                </c:pt>
              </c:strCache>
            </c:strRef>
          </c:cat>
          <c:val>
            <c:numRef>
              <c:f>สรุปส่งเขต!$C$5:$G$5</c:f>
              <c:numCache>
                <c:formatCode>0.00</c:formatCode>
                <c:ptCount val="5"/>
                <c:pt idx="0">
                  <c:v>5.8409090909090908</c:v>
                </c:pt>
                <c:pt idx="1">
                  <c:v>5.0909090909090908</c:v>
                </c:pt>
                <c:pt idx="2">
                  <c:v>23.636363636363637</c:v>
                </c:pt>
                <c:pt idx="3">
                  <c:v>5.4545454545454541</c:v>
                </c:pt>
                <c:pt idx="4">
                  <c:v>5.6818181818181817</c:v>
                </c:pt>
              </c:numCache>
            </c:numRef>
          </c:val>
        </c:ser>
        <c:shape val="box"/>
        <c:axId val="90457984"/>
        <c:axId val="90459520"/>
        <c:axId val="0"/>
      </c:bar3DChart>
      <c:catAx>
        <c:axId val="90457984"/>
        <c:scaling>
          <c:orientation val="minMax"/>
        </c:scaling>
        <c:axPos val="b"/>
        <c:tickLblPos val="nextTo"/>
        <c:txPr>
          <a:bodyPr/>
          <a:lstStyle/>
          <a:p>
            <a:pPr>
              <a:defRPr lang="th-TH"/>
            </a:pPr>
            <a:endParaRPr lang="en-US"/>
          </a:p>
        </c:txPr>
        <c:crossAx val="90459520"/>
        <c:crosses val="autoZero"/>
        <c:auto val="1"/>
        <c:lblAlgn val="ctr"/>
        <c:lblOffset val="100"/>
      </c:catAx>
      <c:valAx>
        <c:axId val="90459520"/>
        <c:scaling>
          <c:orientation val="minMax"/>
        </c:scaling>
        <c:axPos val="l"/>
        <c:majorGridlines/>
        <c:numFmt formatCode="0.00" sourceLinked="1"/>
        <c:tickLblPos val="nextTo"/>
        <c:txPr>
          <a:bodyPr/>
          <a:lstStyle/>
          <a:p>
            <a:pPr>
              <a:defRPr lang="th-TH"/>
            </a:pPr>
            <a:endParaRPr lang="en-US"/>
          </a:p>
        </c:txPr>
        <c:crossAx val="90457984"/>
        <c:crosses val="autoZero"/>
        <c:crossBetween val="between"/>
      </c:valAx>
    </c:plotArea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th-TH"/>
          </a:pPr>
          <a:endParaRPr lang="en-US"/>
        </a:p>
      </c:txPr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'สรุปรวมฃั้น กรณีเกิน 60 คน'!$B$39</c:f>
              <c:strCache>
                <c:ptCount val="1"/>
                <c:pt idx="0">
                  <c:v>โรงเรียนบ้านกุดโบสถ์</c:v>
                </c:pt>
              </c:strCache>
            </c:strRef>
          </c:tx>
          <c:dPt>
            <c:idx val="0"/>
            <c:spPr>
              <a:solidFill>
                <a:srgbClr val="FF000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2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spPr>
              <a:solidFill>
                <a:srgbClr val="60FC67"/>
              </a:solidFill>
            </c:spPr>
          </c:dPt>
          <c:dPt>
            <c:idx val="4"/>
            <c:spPr>
              <a:solidFill>
                <a:srgbClr val="CC99FF"/>
              </a:solidFill>
            </c:spPr>
          </c:dPt>
          <c:cat>
            <c:strRef>
              <c:f>'สรุปรวมฃั้น กรณีเกิน 60 คน'!$C$38:$G$38</c:f>
              <c:strCache>
                <c:ptCount val="5"/>
                <c:pt idx="0">
                  <c:v>ภาษาไทย</c:v>
                </c:pt>
                <c:pt idx="1">
                  <c:v>คณิตศาสตร์</c:v>
                </c:pt>
                <c:pt idx="2">
                  <c:v>วิทยาศาสตร์</c:v>
                </c:pt>
                <c:pt idx="3">
                  <c:v>สังคมศึกษา</c:v>
                </c:pt>
                <c:pt idx="4">
                  <c:v>ภาษาอังกฤษ</c:v>
                </c:pt>
              </c:strCache>
            </c:strRef>
          </c:cat>
          <c:val>
            <c:numRef>
              <c:f>'สรุปรวมฃั้น กรณีเกิน 60 คน'!$C$39:$G$39</c:f>
              <c:numCache>
                <c:formatCode>0.00</c:formatCode>
                <c:ptCount val="5"/>
                <c:pt idx="0">
                  <c:v>61.239999999999995</c:v>
                </c:pt>
                <c:pt idx="1">
                  <c:v>66.204999999999998</c:v>
                </c:pt>
                <c:pt idx="2">
                  <c:v>49.125</c:v>
                </c:pt>
                <c:pt idx="3">
                  <c:v>53.435000000000002</c:v>
                </c:pt>
                <c:pt idx="4">
                  <c:v>60.864999999999995</c:v>
                </c:pt>
              </c:numCache>
            </c:numRef>
          </c:val>
        </c:ser>
        <c:shape val="box"/>
        <c:axId val="89282432"/>
        <c:axId val="89283968"/>
        <c:axId val="0"/>
      </c:bar3DChart>
      <c:catAx>
        <c:axId val="89282432"/>
        <c:scaling>
          <c:orientation val="minMax"/>
        </c:scaling>
        <c:axPos val="b"/>
        <c:tickLblPos val="nextTo"/>
        <c:txPr>
          <a:bodyPr/>
          <a:lstStyle/>
          <a:p>
            <a:pPr>
              <a:defRPr lang="th-TH"/>
            </a:pPr>
            <a:endParaRPr lang="en-US"/>
          </a:p>
        </c:txPr>
        <c:crossAx val="89283968"/>
        <c:crosses val="autoZero"/>
        <c:auto val="1"/>
        <c:lblAlgn val="ctr"/>
        <c:lblOffset val="100"/>
      </c:catAx>
      <c:valAx>
        <c:axId val="89283968"/>
        <c:scaling>
          <c:orientation val="minMax"/>
        </c:scaling>
        <c:axPos val="l"/>
        <c:majorGridlines/>
        <c:numFmt formatCode="0.00" sourceLinked="1"/>
        <c:tickLblPos val="nextTo"/>
        <c:txPr>
          <a:bodyPr/>
          <a:lstStyle/>
          <a:p>
            <a:pPr>
              <a:defRPr lang="th-TH"/>
            </a:pPr>
            <a:endParaRPr lang="en-US"/>
          </a:p>
        </c:txPr>
        <c:crossAx val="89282432"/>
        <c:crosses val="autoZero"/>
        <c:crossBetween val="between"/>
      </c:valAx>
    </c:plotArea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485775</xdr:colOff>
      <xdr:row>0</xdr:row>
      <xdr:rowOff>16409</xdr:rowOff>
    </xdr:from>
    <xdr:to>
      <xdr:col>11</xdr:col>
      <xdr:colOff>428625</xdr:colOff>
      <xdr:row>3</xdr:row>
      <xdr:rowOff>247650</xdr:rowOff>
    </xdr:to>
    <xdr:pic>
      <xdr:nvPicPr>
        <xdr:cNvPr id="3" name="รูปภาพ 2" descr="223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7050" y="16409"/>
          <a:ext cx="1133475" cy="12313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</xdr:row>
      <xdr:rowOff>52386</xdr:rowOff>
    </xdr:from>
    <xdr:to>
      <xdr:col>8</xdr:col>
      <xdr:colOff>161925</xdr:colOff>
      <xdr:row>19</xdr:row>
      <xdr:rowOff>104774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40</xdr:row>
      <xdr:rowOff>14287</xdr:rowOff>
    </xdr:from>
    <xdr:to>
      <xdr:col>11</xdr:col>
      <xdr:colOff>133350</xdr:colOff>
      <xdr:row>54</xdr:row>
      <xdr:rowOff>180975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opLeftCell="A25" workbookViewId="0">
      <selection activeCell="D25" sqref="D25:K25"/>
    </sheetView>
  </sheetViews>
  <sheetFormatPr defaultColWidth="0" defaultRowHeight="15" zeroHeight="1"/>
  <cols>
    <col min="1" max="1" width="9.85546875" customWidth="1"/>
    <col min="2" max="2" width="9.7109375" customWidth="1"/>
    <col min="3" max="4" width="9" customWidth="1"/>
    <col min="5" max="5" width="11" customWidth="1"/>
    <col min="6" max="6" width="12.140625" customWidth="1"/>
    <col min="7" max="7" width="10.42578125" customWidth="1"/>
    <col min="8" max="8" width="7.28515625" customWidth="1"/>
    <col min="9" max="9" width="5.42578125" customWidth="1"/>
    <col min="10" max="10" width="9" customWidth="1"/>
    <col min="11" max="11" width="6.5703125" customWidth="1"/>
    <col min="12" max="12" width="10.7109375" customWidth="1"/>
    <col min="13" max="13" width="2.42578125" customWidth="1"/>
    <col min="14" max="16384" width="9" hidden="1"/>
  </cols>
  <sheetData>
    <row r="1" spans="1:12" ht="26.25">
      <c r="A1" s="335" t="s">
        <v>81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</row>
    <row r="2" spans="1:12" ht="26.25">
      <c r="A2" s="340" t="s">
        <v>21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</row>
    <row r="3" spans="1:12" ht="26.25">
      <c r="A3" s="340" t="s">
        <v>22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</row>
    <row r="4" spans="1:12" ht="24" thickBot="1">
      <c r="A4" s="8"/>
      <c r="B4" s="9"/>
      <c r="C4" s="9"/>
      <c r="D4" s="9"/>
      <c r="E4" s="10"/>
      <c r="F4" s="10"/>
      <c r="G4" s="10"/>
      <c r="H4" s="10"/>
      <c r="I4" s="10"/>
      <c r="J4" s="10"/>
      <c r="K4" s="9"/>
      <c r="L4" s="9"/>
    </row>
    <row r="5" spans="1:12" ht="13.5" customHeight="1" thickTop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26.25">
      <c r="A6" s="327" t="s">
        <v>23</v>
      </c>
      <c r="B6" s="327"/>
      <c r="C6" s="327"/>
      <c r="D6" s="9"/>
      <c r="E6" s="9"/>
      <c r="F6" s="9"/>
      <c r="G6" s="9"/>
      <c r="H6" s="9"/>
      <c r="I6" s="9"/>
      <c r="J6" s="9"/>
      <c r="K6" s="9"/>
      <c r="L6" s="9"/>
    </row>
    <row r="7" spans="1:12" ht="26.25">
      <c r="A7" s="72"/>
      <c r="B7" s="73" t="s">
        <v>38</v>
      </c>
      <c r="C7" s="73"/>
      <c r="D7" s="9"/>
      <c r="E7" s="9"/>
      <c r="F7" s="9"/>
      <c r="G7" s="9"/>
      <c r="H7" s="9"/>
      <c r="I7" s="9"/>
      <c r="J7" s="9"/>
      <c r="K7" s="9"/>
      <c r="L7" s="9"/>
    </row>
    <row r="8" spans="1:12" ht="3.75" customHeight="1">
      <c r="A8" s="72"/>
      <c r="B8" s="66"/>
      <c r="C8" s="66"/>
      <c r="D8" s="9"/>
      <c r="E8" s="9"/>
      <c r="F8" s="9"/>
      <c r="G8" s="9"/>
      <c r="H8" s="9"/>
      <c r="I8" s="9"/>
      <c r="J8" s="9"/>
      <c r="K8" s="9"/>
      <c r="L8" s="9"/>
    </row>
    <row r="9" spans="1:12" ht="26.25">
      <c r="A9" s="327" t="s">
        <v>24</v>
      </c>
      <c r="B9" s="327"/>
      <c r="C9" s="327"/>
      <c r="D9" s="339"/>
      <c r="E9" s="339"/>
      <c r="F9" s="339"/>
      <c r="G9" s="339"/>
      <c r="H9" s="339"/>
      <c r="I9" s="339"/>
      <c r="J9" s="339"/>
      <c r="K9" s="339"/>
      <c r="L9" s="9"/>
    </row>
    <row r="10" spans="1:12" ht="26.25">
      <c r="A10" s="11"/>
      <c r="B10" s="71" t="s">
        <v>25</v>
      </c>
      <c r="C10" s="71"/>
      <c r="D10" s="66"/>
      <c r="E10" s="66"/>
      <c r="F10" s="66"/>
      <c r="G10" s="66"/>
      <c r="H10" s="66"/>
      <c r="I10" s="66"/>
      <c r="J10" s="66"/>
      <c r="K10" s="66"/>
      <c r="L10" s="66"/>
    </row>
    <row r="11" spans="1:12" ht="26.25">
      <c r="A11" s="8"/>
      <c r="B11" s="327" t="s">
        <v>26</v>
      </c>
      <c r="C11" s="327"/>
      <c r="D11" s="327"/>
      <c r="E11" s="327"/>
      <c r="F11" s="327"/>
      <c r="G11" s="327"/>
      <c r="H11" s="327"/>
      <c r="I11" s="327"/>
      <c r="J11" s="327"/>
      <c r="K11" s="327"/>
      <c r="L11" s="327"/>
    </row>
    <row r="12" spans="1:12" ht="26.25">
      <c r="A12" s="8"/>
      <c r="B12" s="327" t="s">
        <v>27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</row>
    <row r="13" spans="1:12" ht="26.25">
      <c r="A13" s="8"/>
      <c r="B13" s="327" t="s">
        <v>113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</row>
    <row r="14" spans="1:12" ht="26.25">
      <c r="A14" s="8"/>
      <c r="B14" s="309" t="s">
        <v>114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</row>
    <row r="15" spans="1:12" ht="26.25">
      <c r="A15" s="8"/>
      <c r="B15" s="327" t="s">
        <v>46</v>
      </c>
      <c r="C15" s="327"/>
      <c r="D15" s="327"/>
      <c r="E15" s="327"/>
      <c r="F15" s="327"/>
      <c r="G15" s="327"/>
      <c r="H15" s="327"/>
      <c r="I15" s="327"/>
      <c r="J15" s="327"/>
      <c r="K15" s="327"/>
      <c r="L15" s="327"/>
    </row>
    <row r="16" spans="1:12" ht="26.25">
      <c r="A16" s="8"/>
      <c r="B16" s="309" t="s">
        <v>115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</row>
    <row r="17" spans="1:12" ht="26.25">
      <c r="A17" s="8"/>
      <c r="B17" s="327" t="s">
        <v>116</v>
      </c>
      <c r="C17" s="327"/>
      <c r="D17" s="327"/>
      <c r="E17" s="327"/>
      <c r="F17" s="327"/>
      <c r="G17" s="327"/>
      <c r="H17" s="327"/>
      <c r="I17" s="327"/>
      <c r="J17" s="327"/>
      <c r="K17" s="327"/>
      <c r="L17" s="327"/>
    </row>
    <row r="18" spans="1:12" ht="15.75" thickBo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 ht="30.75" thickTop="1" thickBot="1">
      <c r="A19" s="13"/>
      <c r="B19" s="13"/>
      <c r="C19" s="336" t="s">
        <v>28</v>
      </c>
      <c r="D19" s="337"/>
      <c r="E19" s="337"/>
      <c r="F19" s="337"/>
      <c r="G19" s="337"/>
      <c r="H19" s="338"/>
      <c r="I19" s="13"/>
      <c r="J19" s="13"/>
      <c r="K19" s="13"/>
      <c r="L19" s="13"/>
    </row>
    <row r="20" spans="1:12" s="12" customFormat="1" ht="13.5" customHeight="1" thickTop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s="12" customFormat="1" ht="26.25">
      <c r="A21" s="328" t="s">
        <v>29</v>
      </c>
      <c r="B21" s="328"/>
      <c r="C21" s="328"/>
      <c r="D21" s="329" t="s">
        <v>16</v>
      </c>
      <c r="E21" s="330"/>
      <c r="F21" s="330"/>
      <c r="G21" s="330"/>
      <c r="H21" s="330"/>
      <c r="I21" s="330"/>
      <c r="J21" s="330"/>
      <c r="K21" s="330"/>
      <c r="L21" s="14"/>
    </row>
    <row r="22" spans="1:12" s="12" customFormat="1" ht="26.25">
      <c r="A22" s="328" t="s">
        <v>30</v>
      </c>
      <c r="B22" s="328"/>
      <c r="C22" s="328"/>
      <c r="D22" s="331">
        <v>2558</v>
      </c>
      <c r="E22" s="332"/>
      <c r="F22" s="332"/>
      <c r="G22" s="332"/>
      <c r="H22" s="332"/>
      <c r="I22" s="332"/>
      <c r="J22" s="332"/>
      <c r="K22" s="332"/>
      <c r="L22" s="14"/>
    </row>
    <row r="23" spans="1:12" s="12" customFormat="1" ht="26.25">
      <c r="A23" s="328" t="s">
        <v>31</v>
      </c>
      <c r="B23" s="328"/>
      <c r="C23" s="328"/>
      <c r="D23" s="88" t="s">
        <v>34</v>
      </c>
      <c r="E23" s="88" t="s">
        <v>35</v>
      </c>
      <c r="F23" s="88" t="s">
        <v>39</v>
      </c>
      <c r="G23" s="88" t="s">
        <v>47</v>
      </c>
      <c r="H23" s="88" t="s">
        <v>48</v>
      </c>
      <c r="I23" s="88"/>
      <c r="J23" s="88"/>
      <c r="K23" s="88"/>
      <c r="L23" s="14"/>
    </row>
    <row r="24" spans="1:12" s="12" customFormat="1" ht="26.25">
      <c r="A24" s="328" t="s">
        <v>32</v>
      </c>
      <c r="B24" s="328"/>
      <c r="C24" s="328"/>
      <c r="D24" s="333" t="s">
        <v>122</v>
      </c>
      <c r="E24" s="334"/>
      <c r="F24" s="334"/>
      <c r="G24" s="334"/>
      <c r="H24" s="334"/>
      <c r="I24" s="334"/>
      <c r="J24" s="334"/>
      <c r="K24" s="334"/>
      <c r="L24" s="14"/>
    </row>
    <row r="25" spans="1:12" s="12" customFormat="1" ht="26.25">
      <c r="A25" s="328" t="s">
        <v>44</v>
      </c>
      <c r="B25" s="328"/>
      <c r="C25" s="328"/>
      <c r="D25" s="333" t="s">
        <v>123</v>
      </c>
      <c r="E25" s="334"/>
      <c r="F25" s="334"/>
      <c r="G25" s="334"/>
      <c r="H25" s="334"/>
      <c r="I25" s="334"/>
      <c r="J25" s="334"/>
      <c r="K25" s="334"/>
      <c r="L25" s="14"/>
    </row>
    <row r="26" spans="1:12" s="12" customFormat="1" ht="26.25">
      <c r="A26" s="328" t="s">
        <v>33</v>
      </c>
      <c r="B26" s="328"/>
      <c r="C26" s="328"/>
      <c r="D26" s="333" t="s">
        <v>121</v>
      </c>
      <c r="E26" s="334"/>
      <c r="F26" s="334"/>
      <c r="G26" s="334"/>
      <c r="H26" s="334"/>
      <c r="I26" s="334"/>
      <c r="J26" s="334"/>
      <c r="K26" s="334"/>
      <c r="L26" s="14"/>
    </row>
    <row r="27" spans="1:12" s="12" customFormat="1" ht="26.25">
      <c r="A27" s="326"/>
      <c r="B27" s="326"/>
      <c r="C27" s="326"/>
      <c r="D27" s="14"/>
      <c r="E27" s="14"/>
      <c r="F27" s="14"/>
      <c r="G27" s="14"/>
      <c r="H27" s="14"/>
      <c r="I27" s="14"/>
      <c r="J27" s="14"/>
      <c r="K27" s="14"/>
      <c r="L27" s="14"/>
    </row>
    <row r="28" spans="1:12" s="12" customFormat="1" ht="12" customHeight="1"/>
    <row r="29" spans="1:12" s="12" customFormat="1" ht="23.1" customHeight="1">
      <c r="A29" s="325" t="s">
        <v>77</v>
      </c>
      <c r="B29" s="325"/>
      <c r="C29" s="325"/>
      <c r="D29" s="325"/>
      <c r="E29" s="325"/>
      <c r="F29" s="150"/>
      <c r="G29" s="150"/>
      <c r="H29" s="150"/>
      <c r="I29" s="150"/>
      <c r="J29" s="150"/>
      <c r="K29" s="150"/>
      <c r="L29" s="150"/>
    </row>
    <row r="30" spans="1:12" s="12" customFormat="1" ht="23.1" hidden="1" customHeight="1">
      <c r="A30" s="151"/>
      <c r="B30" s="151"/>
      <c r="C30" s="151"/>
      <c r="D30" s="151"/>
      <c r="E30" s="151"/>
      <c r="F30" s="150"/>
      <c r="G30" s="150"/>
      <c r="H30" s="150"/>
      <c r="I30" s="150"/>
      <c r="J30" s="150"/>
      <c r="K30" s="150"/>
      <c r="L30" s="150"/>
    </row>
    <row r="31" spans="1:12" s="12" customFormat="1" ht="23.1" hidden="1" customHeight="1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</row>
    <row r="32" spans="1:12" s="12" customFormat="1" ht="23.1" customHeight="1">
      <c r="A32" s="152" t="s">
        <v>73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</row>
    <row r="33" spans="1:12" s="12" customFormat="1" ht="23.1" customHeight="1">
      <c r="A33" s="150"/>
      <c r="B33" s="153" t="s">
        <v>74</v>
      </c>
      <c r="C33" s="150"/>
      <c r="D33" s="150"/>
      <c r="E33" s="150"/>
      <c r="F33" s="150"/>
      <c r="G33" s="150"/>
      <c r="H33" s="150"/>
      <c r="I33" s="150"/>
      <c r="J33" s="150"/>
      <c r="K33" s="150"/>
      <c r="L33" s="150"/>
    </row>
    <row r="34" spans="1:12" s="12" customFormat="1" ht="23.1" customHeight="1">
      <c r="A34" s="150"/>
      <c r="B34" s="153" t="s">
        <v>75</v>
      </c>
      <c r="C34" s="150"/>
      <c r="D34" s="150"/>
      <c r="E34" s="150"/>
      <c r="F34" s="150"/>
      <c r="G34" s="150"/>
      <c r="H34" s="150"/>
      <c r="I34" s="150"/>
      <c r="J34" s="150"/>
      <c r="K34" s="150"/>
      <c r="L34" s="150"/>
    </row>
    <row r="35" spans="1:12" s="12" customFormat="1" ht="26.25">
      <c r="A35" s="150"/>
      <c r="B35" s="153" t="s">
        <v>76</v>
      </c>
      <c r="C35" s="150"/>
      <c r="D35" s="150"/>
      <c r="E35" s="150"/>
      <c r="F35" s="150"/>
      <c r="G35" s="150"/>
      <c r="H35" s="150"/>
      <c r="I35" s="150"/>
      <c r="J35" s="150"/>
      <c r="K35" s="150"/>
      <c r="L35" s="150"/>
    </row>
    <row r="36" spans="1:12" ht="26.25">
      <c r="A36" s="152" t="s">
        <v>117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</row>
    <row r="37" spans="1:12" ht="26.25">
      <c r="A37" s="151">
        <v>1</v>
      </c>
      <c r="B37" s="150" t="s">
        <v>118</v>
      </c>
      <c r="C37" s="150"/>
      <c r="D37" s="150"/>
      <c r="E37" s="150"/>
      <c r="F37" s="150"/>
      <c r="G37" s="150"/>
      <c r="H37" s="150"/>
      <c r="I37" s="150"/>
      <c r="J37" s="150"/>
      <c r="K37" s="150"/>
      <c r="L37" s="150"/>
    </row>
    <row r="38" spans="1:12" ht="26.25">
      <c r="A38" s="150"/>
      <c r="B38" s="150" t="s">
        <v>119</v>
      </c>
      <c r="C38" s="150"/>
      <c r="D38" s="150"/>
      <c r="E38" s="150"/>
      <c r="F38" s="150"/>
      <c r="G38" s="150"/>
      <c r="H38" s="150"/>
      <c r="I38" s="150"/>
      <c r="J38" s="150"/>
      <c r="K38" s="150"/>
      <c r="L38" s="150"/>
    </row>
    <row r="39" spans="1:12" ht="26.25">
      <c r="A39" s="150">
        <v>2</v>
      </c>
      <c r="B39" s="150" t="s">
        <v>120</v>
      </c>
      <c r="C39" s="150"/>
      <c r="D39" s="150"/>
      <c r="E39" s="150"/>
      <c r="F39" s="150"/>
      <c r="G39" s="150"/>
      <c r="H39" s="150"/>
      <c r="I39" s="150"/>
      <c r="J39" s="150"/>
      <c r="K39" s="150"/>
      <c r="L39" s="150"/>
    </row>
    <row r="40" spans="1:12" ht="26.25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</row>
    <row r="41" spans="1:12" ht="26.25">
      <c r="A41" s="150"/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</row>
    <row r="42" spans="1:12" ht="9.75" customHeight="1"/>
    <row r="43" spans="1:12" hidden="1"/>
  </sheetData>
  <sheetProtection password="D161" sheet="1" objects="1" scenarios="1"/>
  <mergeCells count="28">
    <mergeCell ref="A1:L1"/>
    <mergeCell ref="C19:H19"/>
    <mergeCell ref="A6:C6"/>
    <mergeCell ref="A9:C9"/>
    <mergeCell ref="D9:E9"/>
    <mergeCell ref="F9:G9"/>
    <mergeCell ref="H9:I9"/>
    <mergeCell ref="J9:K9"/>
    <mergeCell ref="B13:L13"/>
    <mergeCell ref="A2:L2"/>
    <mergeCell ref="A3:L3"/>
    <mergeCell ref="B17:L17"/>
    <mergeCell ref="A29:E29"/>
    <mergeCell ref="A27:C27"/>
    <mergeCell ref="B11:L11"/>
    <mergeCell ref="B12:L12"/>
    <mergeCell ref="B15:L15"/>
    <mergeCell ref="A21:C21"/>
    <mergeCell ref="A22:C22"/>
    <mergeCell ref="A23:C23"/>
    <mergeCell ref="A24:C24"/>
    <mergeCell ref="A25:C25"/>
    <mergeCell ref="A26:C26"/>
    <mergeCell ref="D21:K21"/>
    <mergeCell ref="D22:K22"/>
    <mergeCell ref="D24:K24"/>
    <mergeCell ref="D25:K25"/>
    <mergeCell ref="D26:K26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Q15" sqref="Q15"/>
    </sheetView>
  </sheetViews>
  <sheetFormatPr defaultRowHeight="15"/>
  <cols>
    <col min="1" max="1" width="2.85546875" bestFit="1" customWidth="1"/>
    <col min="2" max="2" width="3.85546875" customWidth="1"/>
    <col min="3" max="3" width="2.85546875" bestFit="1" customWidth="1"/>
    <col min="4" max="4" width="3.5703125" customWidth="1"/>
    <col min="5" max="5" width="1.85546875" customWidth="1"/>
    <col min="6" max="13" width="4.5703125" customWidth="1"/>
    <col min="14" max="14" width="2" customWidth="1"/>
    <col min="15" max="61" width="4.5703125" customWidth="1"/>
  </cols>
  <sheetData>
    <row r="1" spans="1:14">
      <c r="A1" s="405" t="s">
        <v>68</v>
      </c>
      <c r="B1" s="405"/>
      <c r="C1" s="405"/>
      <c r="D1" s="405"/>
      <c r="E1" s="13"/>
      <c r="F1" s="405" t="s">
        <v>63</v>
      </c>
      <c r="G1" s="405"/>
      <c r="H1" s="405"/>
      <c r="I1" s="405"/>
      <c r="J1" s="405"/>
      <c r="K1" s="405"/>
      <c r="L1" s="405"/>
      <c r="M1" s="405"/>
      <c r="N1" s="13"/>
    </row>
    <row r="2" spans="1:14">
      <c r="A2" s="141">
        <v>13</v>
      </c>
      <c r="B2" s="142" t="s">
        <v>69</v>
      </c>
      <c r="C2" s="141">
        <v>25</v>
      </c>
      <c r="D2" s="143" t="s">
        <v>70</v>
      </c>
      <c r="E2" s="13"/>
      <c r="F2" s="141">
        <v>35</v>
      </c>
      <c r="G2" s="142" t="s">
        <v>71</v>
      </c>
      <c r="H2" s="141">
        <v>23</v>
      </c>
      <c r="I2" s="143" t="s">
        <v>72</v>
      </c>
      <c r="J2" s="141">
        <v>13</v>
      </c>
      <c r="K2" s="141"/>
      <c r="L2" s="141">
        <v>34</v>
      </c>
      <c r="M2" s="141"/>
      <c r="N2" s="13"/>
    </row>
    <row r="3" spans="1:14">
      <c r="A3" s="405" t="s">
        <v>61</v>
      </c>
      <c r="B3" s="405"/>
      <c r="C3" s="405" t="s">
        <v>62</v>
      </c>
      <c r="D3" s="405"/>
      <c r="E3" s="13"/>
      <c r="F3" s="405" t="s">
        <v>64</v>
      </c>
      <c r="G3" s="405"/>
      <c r="H3" s="405" t="s">
        <v>65</v>
      </c>
      <c r="I3" s="405"/>
      <c r="J3" s="405" t="s">
        <v>66</v>
      </c>
      <c r="K3" s="405"/>
      <c r="L3" s="405" t="s">
        <v>67</v>
      </c>
      <c r="M3" s="405"/>
      <c r="N3" s="13"/>
    </row>
    <row r="4" spans="1:14">
      <c r="A4">
        <v>11</v>
      </c>
      <c r="B4">
        <v>5</v>
      </c>
      <c r="C4">
        <v>12</v>
      </c>
      <c r="D4">
        <v>5</v>
      </c>
      <c r="E4" s="13"/>
      <c r="F4">
        <v>13</v>
      </c>
      <c r="G4" s="141">
        <v>2</v>
      </c>
      <c r="H4">
        <v>12</v>
      </c>
      <c r="I4" s="141">
        <v>2</v>
      </c>
      <c r="J4">
        <v>11</v>
      </c>
      <c r="K4" s="141">
        <v>2</v>
      </c>
      <c r="L4">
        <v>13</v>
      </c>
      <c r="M4" s="141">
        <v>2</v>
      </c>
      <c r="N4" s="13"/>
    </row>
    <row r="5" spans="1:14">
      <c r="A5">
        <v>12</v>
      </c>
      <c r="B5">
        <v>5</v>
      </c>
      <c r="C5">
        <v>15</v>
      </c>
      <c r="D5">
        <v>5</v>
      </c>
      <c r="E5" s="13"/>
      <c r="F5">
        <v>15</v>
      </c>
      <c r="G5" s="141">
        <v>2</v>
      </c>
      <c r="H5">
        <v>13</v>
      </c>
      <c r="I5" s="141">
        <v>2</v>
      </c>
      <c r="J5">
        <v>12</v>
      </c>
      <c r="K5" s="141">
        <v>2</v>
      </c>
      <c r="L5">
        <v>14</v>
      </c>
      <c r="M5" s="141">
        <v>2</v>
      </c>
      <c r="N5" s="13"/>
    </row>
    <row r="6" spans="1:14">
      <c r="A6" s="140">
        <v>13</v>
      </c>
      <c r="B6" s="140">
        <v>10</v>
      </c>
      <c r="C6">
        <v>21</v>
      </c>
      <c r="D6">
        <v>5</v>
      </c>
      <c r="E6" s="13"/>
      <c r="F6">
        <v>23</v>
      </c>
      <c r="G6" s="141">
        <v>2</v>
      </c>
      <c r="H6">
        <v>21</v>
      </c>
      <c r="I6" s="141">
        <v>2</v>
      </c>
      <c r="J6" s="140">
        <v>13</v>
      </c>
      <c r="K6" s="144">
        <v>4</v>
      </c>
      <c r="L6">
        <v>23</v>
      </c>
      <c r="M6" s="141">
        <v>2</v>
      </c>
      <c r="N6" s="13"/>
    </row>
    <row r="7" spans="1:14">
      <c r="A7">
        <v>14</v>
      </c>
      <c r="B7">
        <v>5</v>
      </c>
      <c r="C7">
        <v>22</v>
      </c>
      <c r="D7">
        <v>5</v>
      </c>
      <c r="E7" s="13"/>
      <c r="F7">
        <v>25</v>
      </c>
      <c r="G7" s="141">
        <v>2</v>
      </c>
      <c r="H7">
        <v>22</v>
      </c>
      <c r="I7" s="141">
        <v>2</v>
      </c>
      <c r="J7">
        <v>14</v>
      </c>
      <c r="K7" s="141">
        <v>2</v>
      </c>
      <c r="L7">
        <v>24</v>
      </c>
      <c r="M7" s="141">
        <v>2</v>
      </c>
      <c r="N7" s="13"/>
    </row>
    <row r="8" spans="1:14">
      <c r="A8">
        <v>15</v>
      </c>
      <c r="B8">
        <v>5</v>
      </c>
      <c r="C8">
        <v>23</v>
      </c>
      <c r="D8">
        <v>5</v>
      </c>
      <c r="E8" s="13"/>
      <c r="F8">
        <v>31</v>
      </c>
      <c r="G8" s="141">
        <v>2</v>
      </c>
      <c r="H8" s="140">
        <v>23</v>
      </c>
      <c r="I8" s="144">
        <v>4</v>
      </c>
      <c r="J8">
        <v>15</v>
      </c>
      <c r="K8" s="141">
        <v>2</v>
      </c>
      <c r="L8">
        <v>31</v>
      </c>
      <c r="M8" s="141">
        <v>2</v>
      </c>
      <c r="N8" s="13"/>
    </row>
    <row r="9" spans="1:14">
      <c r="A9">
        <v>16</v>
      </c>
      <c r="B9">
        <v>5</v>
      </c>
      <c r="C9">
        <v>24</v>
      </c>
      <c r="D9">
        <v>5</v>
      </c>
      <c r="E9" s="13"/>
      <c r="F9">
        <v>32</v>
      </c>
      <c r="G9" s="141">
        <v>2</v>
      </c>
      <c r="H9">
        <v>24</v>
      </c>
      <c r="I9" s="141">
        <v>2</v>
      </c>
      <c r="J9">
        <v>21</v>
      </c>
      <c r="K9" s="141">
        <v>2</v>
      </c>
      <c r="L9">
        <v>32</v>
      </c>
      <c r="M9" s="141">
        <v>2</v>
      </c>
      <c r="N9" s="13"/>
    </row>
    <row r="10" spans="1:14">
      <c r="A10">
        <v>21</v>
      </c>
      <c r="B10">
        <v>5</v>
      </c>
      <c r="C10" s="140">
        <v>25</v>
      </c>
      <c r="D10" s="140">
        <v>10</v>
      </c>
      <c r="E10" s="13"/>
      <c r="F10">
        <v>33</v>
      </c>
      <c r="G10" s="141">
        <v>2</v>
      </c>
      <c r="H10">
        <v>25</v>
      </c>
      <c r="I10" s="141">
        <v>2</v>
      </c>
      <c r="J10">
        <v>23</v>
      </c>
      <c r="K10" s="141">
        <v>2</v>
      </c>
      <c r="L10">
        <v>33</v>
      </c>
      <c r="M10" s="141">
        <v>2</v>
      </c>
      <c r="N10" s="13"/>
    </row>
    <row r="11" spans="1:14">
      <c r="A11">
        <v>23</v>
      </c>
      <c r="B11">
        <v>5</v>
      </c>
      <c r="C11">
        <v>26</v>
      </c>
      <c r="D11">
        <v>5</v>
      </c>
      <c r="E11" s="13"/>
      <c r="F11">
        <v>34</v>
      </c>
      <c r="G11" s="141">
        <v>2</v>
      </c>
      <c r="H11">
        <v>31</v>
      </c>
      <c r="I11" s="141">
        <v>2</v>
      </c>
      <c r="J11">
        <v>31</v>
      </c>
      <c r="K11" s="141">
        <v>2</v>
      </c>
      <c r="L11" s="140">
        <v>34</v>
      </c>
      <c r="M11" s="144">
        <v>4</v>
      </c>
      <c r="N11" s="13"/>
    </row>
    <row r="12" spans="1:14">
      <c r="A12">
        <v>31</v>
      </c>
      <c r="B12">
        <v>5</v>
      </c>
      <c r="C12">
        <v>32</v>
      </c>
      <c r="D12">
        <v>5</v>
      </c>
      <c r="E12" s="13"/>
      <c r="F12" s="140">
        <v>35</v>
      </c>
      <c r="G12" s="144">
        <v>4</v>
      </c>
      <c r="H12">
        <v>32</v>
      </c>
      <c r="I12" s="141">
        <v>2</v>
      </c>
      <c r="J12">
        <v>32</v>
      </c>
      <c r="K12" s="141">
        <v>2</v>
      </c>
      <c r="L12">
        <v>35</v>
      </c>
      <c r="M12" s="141">
        <v>2</v>
      </c>
      <c r="N12" s="13"/>
    </row>
    <row r="13" spans="1:14">
      <c r="A13">
        <v>32</v>
      </c>
      <c r="B13">
        <v>5</v>
      </c>
      <c r="C13">
        <v>35</v>
      </c>
      <c r="D13">
        <v>5</v>
      </c>
      <c r="E13" s="13"/>
      <c r="F13">
        <v>43</v>
      </c>
      <c r="G13" s="141">
        <v>2</v>
      </c>
      <c r="H13">
        <v>33</v>
      </c>
      <c r="I13" s="141">
        <v>2</v>
      </c>
      <c r="J13">
        <v>33</v>
      </c>
      <c r="K13" s="141">
        <v>2</v>
      </c>
      <c r="L13">
        <v>41</v>
      </c>
      <c r="M13" s="141">
        <v>2</v>
      </c>
      <c r="N13" s="13"/>
    </row>
    <row r="14" spans="1:14">
      <c r="A14">
        <v>33</v>
      </c>
      <c r="B14">
        <v>5</v>
      </c>
      <c r="C14">
        <v>42</v>
      </c>
      <c r="D14">
        <v>5</v>
      </c>
      <c r="E14" s="13"/>
      <c r="F14">
        <v>45</v>
      </c>
      <c r="G14" s="141">
        <v>2</v>
      </c>
      <c r="H14">
        <v>34</v>
      </c>
      <c r="I14" s="141">
        <v>2</v>
      </c>
      <c r="J14">
        <v>34</v>
      </c>
      <c r="K14" s="141">
        <v>2</v>
      </c>
      <c r="L14">
        <v>42</v>
      </c>
      <c r="M14" s="141">
        <v>2</v>
      </c>
      <c r="N14" s="13"/>
    </row>
    <row r="15" spans="1:14">
      <c r="A15">
        <v>34</v>
      </c>
      <c r="B15">
        <v>5</v>
      </c>
      <c r="C15">
        <v>45</v>
      </c>
      <c r="D15">
        <v>5</v>
      </c>
      <c r="E15" s="13"/>
      <c r="F15">
        <v>51</v>
      </c>
      <c r="G15" s="141">
        <v>2</v>
      </c>
      <c r="H15">
        <v>35</v>
      </c>
      <c r="I15" s="141">
        <v>2</v>
      </c>
      <c r="J15">
        <v>35</v>
      </c>
      <c r="K15" s="141">
        <v>2</v>
      </c>
      <c r="L15">
        <v>43</v>
      </c>
      <c r="M15" s="141">
        <v>2</v>
      </c>
      <c r="N15" s="13"/>
    </row>
    <row r="16" spans="1:14">
      <c r="A16">
        <v>35</v>
      </c>
      <c r="B16">
        <v>5</v>
      </c>
      <c r="C16">
        <v>51</v>
      </c>
      <c r="D16">
        <v>5</v>
      </c>
      <c r="E16" s="13"/>
      <c r="F16">
        <v>52</v>
      </c>
      <c r="G16" s="141">
        <v>2</v>
      </c>
      <c r="H16">
        <v>42</v>
      </c>
      <c r="I16" s="141">
        <v>2</v>
      </c>
      <c r="J16">
        <v>41</v>
      </c>
      <c r="K16" s="141">
        <v>2</v>
      </c>
      <c r="L16">
        <v>44</v>
      </c>
      <c r="M16" s="141">
        <v>2</v>
      </c>
      <c r="N16" s="13"/>
    </row>
    <row r="17" spans="1:14">
      <c r="A17">
        <v>36</v>
      </c>
      <c r="B17">
        <v>5</v>
      </c>
      <c r="C17">
        <v>52</v>
      </c>
      <c r="D17">
        <v>5</v>
      </c>
      <c r="E17" s="13"/>
      <c r="F17">
        <v>53</v>
      </c>
      <c r="G17" s="141">
        <v>2</v>
      </c>
      <c r="H17">
        <v>43</v>
      </c>
      <c r="I17" s="141">
        <v>2</v>
      </c>
      <c r="J17">
        <v>43</v>
      </c>
      <c r="K17" s="141">
        <v>2</v>
      </c>
      <c r="L17">
        <v>45</v>
      </c>
      <c r="M17" s="141">
        <v>2</v>
      </c>
      <c r="N17" s="13"/>
    </row>
    <row r="18" spans="1:14">
      <c r="A18">
        <v>41</v>
      </c>
      <c r="B18">
        <v>5</v>
      </c>
      <c r="C18">
        <v>53</v>
      </c>
      <c r="D18">
        <v>5</v>
      </c>
      <c r="E18" s="13"/>
      <c r="F18">
        <v>54</v>
      </c>
      <c r="G18" s="141">
        <v>2</v>
      </c>
      <c r="H18">
        <v>52</v>
      </c>
      <c r="I18" s="141">
        <v>2</v>
      </c>
      <c r="J18">
        <v>51</v>
      </c>
      <c r="K18" s="141">
        <v>2</v>
      </c>
      <c r="L18">
        <v>53</v>
      </c>
      <c r="M18" s="141">
        <v>2</v>
      </c>
      <c r="N18" s="13"/>
    </row>
    <row r="19" spans="1:14">
      <c r="A19">
        <v>43</v>
      </c>
      <c r="B19">
        <v>5</v>
      </c>
      <c r="C19">
        <v>54</v>
      </c>
      <c r="D19">
        <v>5</v>
      </c>
      <c r="E19" s="13"/>
      <c r="F19">
        <v>55</v>
      </c>
      <c r="G19" s="141">
        <v>2</v>
      </c>
      <c r="H19">
        <v>53</v>
      </c>
      <c r="I19" s="141">
        <v>2</v>
      </c>
      <c r="J19">
        <v>53</v>
      </c>
      <c r="K19" s="141">
        <v>2</v>
      </c>
      <c r="L19">
        <v>54</v>
      </c>
      <c r="M19" s="141">
        <v>2</v>
      </c>
      <c r="N19" s="13"/>
    </row>
    <row r="20" spans="1:14">
      <c r="A20">
        <v>51</v>
      </c>
      <c r="B20">
        <v>5</v>
      </c>
      <c r="C20">
        <v>55</v>
      </c>
      <c r="D20">
        <v>5</v>
      </c>
      <c r="E20" s="13"/>
      <c r="N20" s="13"/>
    </row>
    <row r="21" spans="1:14">
      <c r="A21">
        <v>53</v>
      </c>
      <c r="B21">
        <v>5</v>
      </c>
      <c r="C21">
        <v>56</v>
      </c>
      <c r="D21">
        <v>5</v>
      </c>
      <c r="E21" s="13"/>
      <c r="N21" s="13"/>
    </row>
    <row r="22" spans="1:14">
      <c r="A22">
        <v>61</v>
      </c>
      <c r="B22">
        <v>5</v>
      </c>
      <c r="C22">
        <v>62</v>
      </c>
      <c r="D22">
        <v>5</v>
      </c>
      <c r="E22" s="13"/>
      <c r="N22" s="13"/>
    </row>
    <row r="23" spans="1:14">
      <c r="A23">
        <v>63</v>
      </c>
      <c r="B23">
        <v>5</v>
      </c>
      <c r="C23">
        <v>65</v>
      </c>
      <c r="D23">
        <v>5</v>
      </c>
      <c r="E23" s="13"/>
      <c r="N23" s="13"/>
    </row>
  </sheetData>
  <sortState ref="P6:P23">
    <sortCondition ref="P6:P23"/>
  </sortState>
  <mergeCells count="8">
    <mergeCell ref="A1:D1"/>
    <mergeCell ref="A3:B3"/>
    <mergeCell ref="C3:D3"/>
    <mergeCell ref="F1:M1"/>
    <mergeCell ref="F3:G3"/>
    <mergeCell ref="H3:I3"/>
    <mergeCell ref="J3:K3"/>
    <mergeCell ref="L3:M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K157"/>
  <sheetViews>
    <sheetView topLeftCell="A11" zoomScale="98" zoomScaleNormal="98" zoomScaleSheetLayoutView="100" workbookViewId="0">
      <selection activeCell="B23" sqref="B23"/>
    </sheetView>
  </sheetViews>
  <sheetFormatPr defaultColWidth="9" defaultRowHeight="18"/>
  <cols>
    <col min="1" max="1" width="3.42578125" style="165" customWidth="1"/>
    <col min="2" max="2" width="18" style="165" customWidth="1"/>
    <col min="3" max="37" width="2.5703125" style="165" customWidth="1"/>
    <col min="38" max="38" width="2.85546875" style="165" hidden="1" customWidth="1"/>
    <col min="39" max="42" width="3.5703125" style="155" hidden="1" customWidth="1"/>
    <col min="43" max="43" width="3.5703125" style="165" hidden="1" customWidth="1"/>
    <col min="44" max="44" width="4" style="165" hidden="1" customWidth="1"/>
    <col min="45" max="45" width="2.42578125" style="165" hidden="1" customWidth="1"/>
    <col min="46" max="46" width="3.140625" style="165" hidden="1" customWidth="1"/>
    <col min="47" max="53" width="2.42578125" style="165" hidden="1" customWidth="1"/>
    <col min="54" max="54" width="3.42578125" style="165" hidden="1" customWidth="1"/>
    <col min="55" max="55" width="4" style="165" customWidth="1"/>
    <col min="56" max="61" width="6.5703125" style="165" customWidth="1"/>
    <col min="62" max="62" width="9.5703125" style="165" customWidth="1"/>
    <col min="63" max="63" width="5.28515625" style="165" customWidth="1"/>
    <col min="64" max="67" width="9" style="165" customWidth="1"/>
    <col min="68" max="71" width="3.5703125" style="165" customWidth="1"/>
    <col min="72" max="82" width="9" style="165" customWidth="1"/>
    <col min="83" max="86" width="3.5703125" style="165" customWidth="1"/>
    <col min="87" max="91" width="9" style="165" customWidth="1"/>
    <col min="92" max="95" width="3.5703125" style="165" customWidth="1"/>
    <col min="96" max="106" width="9" style="165" customWidth="1"/>
    <col min="107" max="110" width="3.5703125" style="165" customWidth="1"/>
    <col min="111" max="115" width="9" style="165" customWidth="1"/>
    <col min="116" max="119" width="3.5703125" style="165" customWidth="1"/>
    <col min="120" max="121" width="9" style="165" customWidth="1"/>
    <col min="122" max="125" width="3.5703125" style="165" customWidth="1"/>
    <col min="126" max="133" width="9" style="165"/>
    <col min="134" max="137" width="3.5703125" style="165" customWidth="1"/>
    <col min="138" max="142" width="9" style="165"/>
    <col min="143" max="146" width="3.5703125" style="165" customWidth="1"/>
    <col min="147" max="157" width="9" style="165"/>
    <col min="158" max="161" width="3.5703125" style="165" customWidth="1"/>
    <col min="162" max="166" width="9" style="165"/>
    <col min="167" max="170" width="3.5703125" style="165" customWidth="1"/>
    <col min="171" max="172" width="9" style="165"/>
    <col min="173" max="176" width="3.5703125" style="165" customWidth="1"/>
    <col min="177" max="16384" width="9" style="165"/>
  </cols>
  <sheetData>
    <row r="1" spans="1:63" s="159" customFormat="1" ht="16.5" customHeight="1">
      <c r="A1" s="364" t="str">
        <f>"ตัวเลือกที่นักเรียนตอบของนักเรียนชั้น"&amp;Data!$D$21 &amp;"   "&amp;"จากการสอบ Pre O-NET  ปีการศึกษา"&amp;"   "&amp;Data!$D$22</f>
        <v>ตัวเลือกที่นักเรียนตอบของนักเรียนชั้นประถมศึกษาปีที่ 6   จากการสอบ Pre O-NET  ปีการศึกษา   2558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157"/>
      <c r="Z1" s="158"/>
      <c r="AA1" s="157"/>
      <c r="AB1" s="157"/>
      <c r="AC1" s="157"/>
      <c r="AD1" s="157"/>
      <c r="AE1" s="157"/>
      <c r="AF1" s="157"/>
      <c r="BD1" s="254"/>
      <c r="BE1" s="254"/>
      <c r="BF1" s="254"/>
      <c r="BG1" s="254"/>
      <c r="BH1" s="254"/>
      <c r="BI1" s="254"/>
      <c r="BJ1" s="254"/>
      <c r="BK1" s="254"/>
    </row>
    <row r="2" spans="1:63" s="159" customFormat="1" ht="16.5" customHeight="1">
      <c r="A2" s="358" t="str">
        <f>"กลุ่มสาระการเรียนรู้"&amp;Data!$D$23</f>
        <v>กลุ่มสาระการเรียนรู้ภาษาไทย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AF2" s="157"/>
      <c r="BD2" s="254"/>
      <c r="BE2" s="254"/>
      <c r="BF2" s="254"/>
      <c r="BG2" s="254"/>
      <c r="BH2" s="254"/>
      <c r="BI2" s="254"/>
      <c r="BJ2" s="254"/>
      <c r="BK2" s="254"/>
    </row>
    <row r="3" spans="1:63" s="159" customFormat="1" ht="16.5" customHeight="1">
      <c r="A3" s="364" t="str">
        <f>"โรงเรียน"&amp;Data!$D$24&amp;"   "&amp;Data!$D$25</f>
        <v>โรงเรียนบ้านกุดโบสถ์   กลุ่มพัฒนาคุณภาพและมาตรฐานการศึกษาชมตะวัน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157"/>
      <c r="Z3" s="157"/>
      <c r="AA3" s="157"/>
      <c r="AB3" s="157"/>
      <c r="AC3" s="157"/>
      <c r="AD3" s="157"/>
      <c r="AE3" s="157"/>
      <c r="AF3" s="157"/>
      <c r="BD3" s="254"/>
      <c r="BE3" s="254"/>
      <c r="BF3" s="254"/>
      <c r="BG3" s="254"/>
      <c r="BH3" s="254"/>
      <c r="BI3" s="254"/>
      <c r="BJ3" s="254"/>
      <c r="BK3" s="254"/>
    </row>
    <row r="4" spans="1:63" s="159" customFormat="1" ht="16.5" customHeight="1">
      <c r="A4" s="359" t="str">
        <f>"สำนักงานเขตพื้นที่การศึกษา"&amp;Data!$D$26</f>
        <v>สำนักงานเขตพื้นที่การศึกษาประถมศึกษานครราชสีมา เขต 3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157"/>
      <c r="Z4" s="157"/>
      <c r="AA4" s="157"/>
      <c r="AB4" s="157"/>
      <c r="AC4" s="157"/>
      <c r="AD4" s="157"/>
      <c r="AE4" s="157"/>
      <c r="AF4" s="157"/>
      <c r="BD4" s="254"/>
      <c r="BE4" s="254"/>
      <c r="BF4" s="254"/>
      <c r="BG4" s="254"/>
      <c r="BH4" s="254"/>
      <c r="BI4" s="254"/>
      <c r="BJ4" s="254"/>
      <c r="BK4" s="254"/>
    </row>
    <row r="5" spans="1:63" ht="15" customHeight="1">
      <c r="A5" s="160"/>
      <c r="B5" s="161"/>
      <c r="C5" s="162"/>
      <c r="D5" s="163"/>
      <c r="E5" s="163"/>
      <c r="F5" s="163"/>
      <c r="G5" s="163"/>
      <c r="H5" s="163"/>
      <c r="I5" s="163"/>
      <c r="J5" s="163"/>
      <c r="K5" s="163"/>
      <c r="L5" s="163"/>
      <c r="M5" s="367" t="s">
        <v>40</v>
      </c>
      <c r="N5" s="367"/>
      <c r="O5" s="367"/>
      <c r="P5" s="367"/>
      <c r="Q5" s="367"/>
      <c r="R5" s="367"/>
      <c r="S5" s="367"/>
      <c r="T5" s="367"/>
      <c r="U5" s="367"/>
      <c r="V5" s="367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4"/>
    </row>
    <row r="6" spans="1:63" ht="15" customHeight="1">
      <c r="A6" s="166"/>
      <c r="B6" s="167" t="s">
        <v>7</v>
      </c>
      <c r="C6" s="168">
        <v>2.5</v>
      </c>
      <c r="D6" s="168">
        <v>2.5</v>
      </c>
      <c r="E6" s="168">
        <v>2.5</v>
      </c>
      <c r="F6" s="168">
        <v>2.5</v>
      </c>
      <c r="G6" s="168">
        <v>2.5</v>
      </c>
      <c r="H6" s="168">
        <v>2.5</v>
      </c>
      <c r="I6" s="168">
        <v>2.5</v>
      </c>
      <c r="J6" s="168">
        <v>2.5</v>
      </c>
      <c r="K6" s="168">
        <v>2.5</v>
      </c>
      <c r="L6" s="168">
        <v>2.5</v>
      </c>
      <c r="M6" s="168">
        <v>2.5</v>
      </c>
      <c r="N6" s="168">
        <v>2.5</v>
      </c>
      <c r="O6" s="168">
        <v>2.5</v>
      </c>
      <c r="P6" s="168">
        <v>2.5</v>
      </c>
      <c r="Q6" s="168">
        <v>2.5</v>
      </c>
      <c r="R6" s="168">
        <v>2.5</v>
      </c>
      <c r="S6" s="168">
        <v>2.5</v>
      </c>
      <c r="T6" s="168">
        <v>2.5</v>
      </c>
      <c r="U6" s="168">
        <v>2.5</v>
      </c>
      <c r="V6" s="168">
        <v>2.5</v>
      </c>
      <c r="W6" s="168">
        <v>2.5</v>
      </c>
      <c r="X6" s="168">
        <v>2.5</v>
      </c>
      <c r="Y6" s="168">
        <v>2.5</v>
      </c>
      <c r="Z6" s="168">
        <v>2.5</v>
      </c>
      <c r="AA6" s="168">
        <v>2.5</v>
      </c>
      <c r="AB6" s="168">
        <v>2.5</v>
      </c>
      <c r="AC6" s="169">
        <v>5</v>
      </c>
      <c r="AD6" s="169">
        <v>5</v>
      </c>
      <c r="AE6" s="169">
        <v>5</v>
      </c>
      <c r="AF6" s="169">
        <v>5</v>
      </c>
      <c r="AG6" s="169">
        <v>5</v>
      </c>
      <c r="AH6" s="170">
        <v>2</v>
      </c>
      <c r="AI6" s="170">
        <v>2</v>
      </c>
      <c r="AJ6" s="170">
        <v>3</v>
      </c>
      <c r="AK6" s="171">
        <v>3</v>
      </c>
    </row>
    <row r="7" spans="1:63" ht="15" hidden="1" customHeight="1">
      <c r="A7" s="166"/>
      <c r="B7" s="172" t="s">
        <v>9</v>
      </c>
      <c r="C7" s="173">
        <v>4</v>
      </c>
      <c r="D7" s="173">
        <v>3</v>
      </c>
      <c r="E7" s="173">
        <v>2</v>
      </c>
      <c r="F7" s="173">
        <v>4</v>
      </c>
      <c r="G7" s="173">
        <v>3</v>
      </c>
      <c r="H7" s="173">
        <v>4</v>
      </c>
      <c r="I7" s="173">
        <v>4</v>
      </c>
      <c r="J7" s="173">
        <v>3</v>
      </c>
      <c r="K7" s="173">
        <v>1</v>
      </c>
      <c r="L7" s="173">
        <v>1</v>
      </c>
      <c r="M7" s="173">
        <v>2</v>
      </c>
      <c r="N7" s="173">
        <v>3</v>
      </c>
      <c r="O7" s="173">
        <v>1</v>
      </c>
      <c r="P7" s="173">
        <v>4</v>
      </c>
      <c r="Q7" s="173">
        <v>3</v>
      </c>
      <c r="R7" s="173">
        <v>4</v>
      </c>
      <c r="S7" s="173">
        <v>4</v>
      </c>
      <c r="T7" s="173">
        <v>1</v>
      </c>
      <c r="U7" s="173">
        <v>1</v>
      </c>
      <c r="V7" s="173">
        <v>4</v>
      </c>
      <c r="W7" s="173">
        <v>2</v>
      </c>
      <c r="X7" s="173">
        <v>3</v>
      </c>
      <c r="Y7" s="173">
        <v>1</v>
      </c>
      <c r="Z7" s="173">
        <v>3</v>
      </c>
      <c r="AA7" s="173">
        <v>4</v>
      </c>
      <c r="AB7" s="173">
        <v>4</v>
      </c>
      <c r="AC7" s="173">
        <v>23</v>
      </c>
      <c r="AD7" s="173">
        <v>35</v>
      </c>
      <c r="AE7" s="173">
        <v>45</v>
      </c>
      <c r="AF7" s="173">
        <v>45</v>
      </c>
      <c r="AG7" s="173">
        <v>23</v>
      </c>
      <c r="AH7" s="173"/>
      <c r="AI7" s="173"/>
      <c r="AJ7" s="173"/>
      <c r="AK7" s="173"/>
    </row>
    <row r="8" spans="1:63" ht="15" customHeight="1">
      <c r="A8" s="174" t="s">
        <v>0</v>
      </c>
      <c r="B8" s="175" t="s">
        <v>51</v>
      </c>
      <c r="C8" s="105">
        <v>1</v>
      </c>
      <c r="D8" s="105">
        <v>2</v>
      </c>
      <c r="E8" s="105">
        <v>3</v>
      </c>
      <c r="F8" s="105">
        <v>4</v>
      </c>
      <c r="G8" s="105">
        <v>5</v>
      </c>
      <c r="H8" s="105">
        <v>6</v>
      </c>
      <c r="I8" s="105">
        <v>7</v>
      </c>
      <c r="J8" s="105">
        <v>8</v>
      </c>
      <c r="K8" s="105">
        <v>9</v>
      </c>
      <c r="L8" s="105">
        <v>10</v>
      </c>
      <c r="M8" s="105">
        <v>11</v>
      </c>
      <c r="N8" s="105">
        <v>12</v>
      </c>
      <c r="O8" s="105">
        <v>13</v>
      </c>
      <c r="P8" s="105">
        <v>14</v>
      </c>
      <c r="Q8" s="105">
        <v>15</v>
      </c>
      <c r="R8" s="105">
        <v>16</v>
      </c>
      <c r="S8" s="105">
        <v>17</v>
      </c>
      <c r="T8" s="105">
        <v>18</v>
      </c>
      <c r="U8" s="105">
        <v>19</v>
      </c>
      <c r="V8" s="105">
        <v>20</v>
      </c>
      <c r="W8" s="105">
        <v>21</v>
      </c>
      <c r="X8" s="105">
        <v>22</v>
      </c>
      <c r="Y8" s="105">
        <v>23</v>
      </c>
      <c r="Z8" s="105">
        <v>24</v>
      </c>
      <c r="AA8" s="105">
        <v>25</v>
      </c>
      <c r="AB8" s="105">
        <v>26</v>
      </c>
      <c r="AC8" s="105">
        <v>27</v>
      </c>
      <c r="AD8" s="105">
        <v>28</v>
      </c>
      <c r="AE8" s="105">
        <v>29</v>
      </c>
      <c r="AF8" s="105">
        <v>30</v>
      </c>
      <c r="AG8" s="176">
        <v>31</v>
      </c>
      <c r="AH8" s="176">
        <v>32</v>
      </c>
      <c r="AI8" s="176">
        <v>33</v>
      </c>
      <c r="AJ8" s="176">
        <v>34</v>
      </c>
      <c r="AK8" s="177">
        <v>35</v>
      </c>
    </row>
    <row r="9" spans="1:63" ht="14.25" customHeight="1">
      <c r="A9" s="178">
        <v>1</v>
      </c>
      <c r="B9" s="319" t="s">
        <v>124</v>
      </c>
      <c r="C9" s="315">
        <v>4</v>
      </c>
      <c r="D9" s="315">
        <v>3</v>
      </c>
      <c r="E9" s="315">
        <v>2</v>
      </c>
      <c r="F9" s="315">
        <v>4</v>
      </c>
      <c r="G9" s="315">
        <v>3</v>
      </c>
      <c r="H9" s="315">
        <v>4</v>
      </c>
      <c r="I9" s="315">
        <v>4</v>
      </c>
      <c r="J9" s="315">
        <v>3</v>
      </c>
      <c r="K9" s="315">
        <v>1</v>
      </c>
      <c r="L9" s="315">
        <v>1</v>
      </c>
      <c r="M9" s="315">
        <v>2</v>
      </c>
      <c r="N9" s="315">
        <v>3</v>
      </c>
      <c r="O9" s="315">
        <v>1</v>
      </c>
      <c r="P9" s="315">
        <v>4</v>
      </c>
      <c r="Q9" s="315">
        <v>3</v>
      </c>
      <c r="R9" s="315">
        <v>4</v>
      </c>
      <c r="S9" s="315">
        <v>4</v>
      </c>
      <c r="T9" s="315">
        <v>1</v>
      </c>
      <c r="U9" s="315">
        <v>1</v>
      </c>
      <c r="V9" s="315">
        <v>4</v>
      </c>
      <c r="W9" s="315">
        <v>2</v>
      </c>
      <c r="X9" s="315">
        <v>3</v>
      </c>
      <c r="Y9" s="315">
        <v>1</v>
      </c>
      <c r="Z9" s="315">
        <v>3</v>
      </c>
      <c r="AA9" s="315">
        <v>4</v>
      </c>
      <c r="AB9" s="315">
        <v>4</v>
      </c>
      <c r="AC9" s="315">
        <v>23</v>
      </c>
      <c r="AD9" s="315">
        <v>35</v>
      </c>
      <c r="AE9" s="315">
        <v>45</v>
      </c>
      <c r="AF9" s="315">
        <v>45</v>
      </c>
      <c r="AG9" s="315">
        <v>23</v>
      </c>
      <c r="AH9" s="180">
        <v>2</v>
      </c>
      <c r="AI9" s="180">
        <v>2</v>
      </c>
      <c r="AJ9" s="180">
        <v>3</v>
      </c>
      <c r="AK9" s="181">
        <v>3</v>
      </c>
    </row>
    <row r="10" spans="1:63" ht="14.25" customHeight="1">
      <c r="A10" s="120">
        <v>2</v>
      </c>
      <c r="B10" s="322" t="s">
        <v>125</v>
      </c>
      <c r="C10" s="255">
        <v>1</v>
      </c>
      <c r="D10" s="255">
        <v>2</v>
      </c>
      <c r="E10" s="255">
        <v>3</v>
      </c>
      <c r="F10" s="255">
        <v>4</v>
      </c>
      <c r="G10" s="255">
        <v>2</v>
      </c>
      <c r="H10" s="255">
        <v>2</v>
      </c>
      <c r="I10" s="255">
        <v>2</v>
      </c>
      <c r="J10" s="255">
        <v>2</v>
      </c>
      <c r="K10" s="255">
        <v>2</v>
      </c>
      <c r="L10" s="255">
        <v>3</v>
      </c>
      <c r="M10" s="255">
        <v>4</v>
      </c>
      <c r="N10" s="255">
        <v>3</v>
      </c>
      <c r="O10" s="255">
        <v>1</v>
      </c>
      <c r="P10" s="255">
        <v>2</v>
      </c>
      <c r="Q10" s="255">
        <v>1</v>
      </c>
      <c r="R10" s="255">
        <v>3</v>
      </c>
      <c r="S10" s="255">
        <v>1</v>
      </c>
      <c r="T10" s="255">
        <v>1</v>
      </c>
      <c r="U10" s="255">
        <v>2</v>
      </c>
      <c r="V10" s="255">
        <v>4</v>
      </c>
      <c r="W10" s="255">
        <v>1</v>
      </c>
      <c r="X10" s="255">
        <v>1</v>
      </c>
      <c r="Y10" s="255">
        <v>3</v>
      </c>
      <c r="Z10" s="255">
        <v>2</v>
      </c>
      <c r="AA10" s="255">
        <v>1</v>
      </c>
      <c r="AB10" s="255">
        <v>4</v>
      </c>
      <c r="AC10" s="239">
        <v>32</v>
      </c>
      <c r="AD10" s="239">
        <v>4</v>
      </c>
      <c r="AE10" s="239">
        <v>3</v>
      </c>
      <c r="AF10" s="239">
        <v>2</v>
      </c>
      <c r="AG10" s="239">
        <v>13</v>
      </c>
      <c r="AH10" s="179">
        <v>1</v>
      </c>
      <c r="AI10" s="179">
        <v>1.5</v>
      </c>
      <c r="AJ10" s="179">
        <v>1.5</v>
      </c>
      <c r="AK10" s="183">
        <v>2</v>
      </c>
    </row>
    <row r="11" spans="1:63" ht="14.25" customHeight="1">
      <c r="A11" s="120">
        <v>3</v>
      </c>
      <c r="B11" s="321" t="s">
        <v>126</v>
      </c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224"/>
      <c r="AD11" s="224"/>
      <c r="AE11" s="224"/>
      <c r="AF11" s="224"/>
      <c r="AG11" s="224"/>
      <c r="AH11" s="179"/>
      <c r="AI11" s="179"/>
      <c r="AJ11" s="179"/>
      <c r="AK11" s="183"/>
    </row>
    <row r="12" spans="1:63" ht="14.25" customHeight="1">
      <c r="A12" s="120">
        <v>4</v>
      </c>
      <c r="B12" s="320" t="s">
        <v>127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224"/>
      <c r="AD12" s="224"/>
      <c r="AE12" s="224"/>
      <c r="AF12" s="224"/>
      <c r="AG12" s="224"/>
      <c r="AH12" s="179"/>
      <c r="AI12" s="179"/>
      <c r="AJ12" s="179"/>
      <c r="AK12" s="183"/>
    </row>
    <row r="13" spans="1:63" ht="14.25" customHeight="1">
      <c r="A13" s="120">
        <v>5</v>
      </c>
      <c r="B13" s="320" t="s">
        <v>128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224"/>
      <c r="AD13" s="224"/>
      <c r="AE13" s="224"/>
      <c r="AF13" s="224"/>
      <c r="AG13" s="224"/>
      <c r="AH13" s="179"/>
      <c r="AI13" s="179"/>
      <c r="AJ13" s="179"/>
      <c r="AK13" s="183"/>
    </row>
    <row r="14" spans="1:63" ht="14.25" customHeight="1">
      <c r="A14" s="120">
        <v>6</v>
      </c>
      <c r="B14" s="320" t="s">
        <v>129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224"/>
      <c r="AD14" s="224"/>
      <c r="AE14" s="224"/>
      <c r="AF14" s="224"/>
      <c r="AG14" s="224"/>
      <c r="AH14" s="179"/>
      <c r="AI14" s="179"/>
      <c r="AJ14" s="179"/>
      <c r="AK14" s="183"/>
    </row>
    <row r="15" spans="1:63" ht="14.25" customHeight="1">
      <c r="A15" s="120">
        <v>7</v>
      </c>
      <c r="B15" s="321" t="s">
        <v>130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224"/>
      <c r="AD15" s="224"/>
      <c r="AE15" s="224"/>
      <c r="AF15" s="224"/>
      <c r="AG15" s="224"/>
      <c r="AH15" s="179"/>
      <c r="AI15" s="179"/>
      <c r="AJ15" s="179"/>
      <c r="AK15" s="183"/>
    </row>
    <row r="16" spans="1:63" ht="14.25" customHeight="1">
      <c r="A16" s="120">
        <v>8</v>
      </c>
      <c r="B16" s="320" t="s">
        <v>131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224"/>
      <c r="AD16" s="224"/>
      <c r="AE16" s="224"/>
      <c r="AF16" s="224"/>
      <c r="AG16" s="224"/>
      <c r="AH16" s="179"/>
      <c r="AI16" s="179"/>
      <c r="AJ16" s="179"/>
      <c r="AK16" s="183"/>
    </row>
    <row r="17" spans="1:37" ht="14.25" customHeight="1">
      <c r="A17" s="120">
        <v>9</v>
      </c>
      <c r="B17" s="321" t="s">
        <v>132</v>
      </c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224"/>
      <c r="AD17" s="224"/>
      <c r="AE17" s="224"/>
      <c r="AF17" s="224"/>
      <c r="AG17" s="224"/>
      <c r="AH17" s="179"/>
      <c r="AI17" s="179"/>
      <c r="AJ17" s="179"/>
      <c r="AK17" s="183"/>
    </row>
    <row r="18" spans="1:37" ht="14.25" customHeight="1">
      <c r="A18" s="120">
        <v>10</v>
      </c>
      <c r="B18" s="320" t="s">
        <v>133</v>
      </c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224"/>
      <c r="AD18" s="224"/>
      <c r="AE18" s="224"/>
      <c r="AF18" s="224"/>
      <c r="AG18" s="224"/>
      <c r="AH18" s="179"/>
      <c r="AI18" s="179"/>
      <c r="AJ18" s="179"/>
      <c r="AK18" s="183"/>
    </row>
    <row r="19" spans="1:37" ht="14.25" customHeight="1">
      <c r="A19" s="120">
        <v>11</v>
      </c>
      <c r="B19" s="322" t="s">
        <v>134</v>
      </c>
      <c r="C19" s="182"/>
      <c r="D19" s="182"/>
      <c r="E19" s="182"/>
      <c r="F19" s="323"/>
      <c r="G19" s="324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224"/>
      <c r="AD19" s="224"/>
      <c r="AE19" s="224"/>
      <c r="AF19" s="224"/>
      <c r="AG19" s="224"/>
      <c r="AH19" s="179"/>
      <c r="AI19" s="179"/>
      <c r="AJ19" s="179"/>
      <c r="AK19" s="183"/>
    </row>
    <row r="20" spans="1:37" ht="14.25" customHeight="1">
      <c r="A20" s="120">
        <v>12</v>
      </c>
      <c r="B20" s="321" t="s">
        <v>135</v>
      </c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224"/>
      <c r="AD20" s="224"/>
      <c r="AE20" s="224"/>
      <c r="AF20" s="224"/>
      <c r="AG20" s="224"/>
      <c r="AH20" s="179"/>
      <c r="AI20" s="179"/>
      <c r="AJ20" s="179"/>
      <c r="AK20" s="183"/>
    </row>
    <row r="21" spans="1:37" ht="14.25" customHeight="1">
      <c r="A21" s="120">
        <v>13</v>
      </c>
      <c r="B21" s="320" t="s">
        <v>136</v>
      </c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224"/>
      <c r="AD21" s="224"/>
      <c r="AE21" s="224"/>
      <c r="AF21" s="224"/>
      <c r="AG21" s="224"/>
      <c r="AH21" s="179"/>
      <c r="AI21" s="179"/>
      <c r="AJ21" s="179"/>
      <c r="AK21" s="183"/>
    </row>
    <row r="22" spans="1:37" ht="14.25" customHeight="1">
      <c r="A22" s="120">
        <v>14</v>
      </c>
      <c r="B22" s="322" t="s">
        <v>137</v>
      </c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224"/>
      <c r="AD22" s="224"/>
      <c r="AE22" s="224"/>
      <c r="AF22" s="224"/>
      <c r="AG22" s="224"/>
      <c r="AH22" s="179"/>
      <c r="AI22" s="179"/>
      <c r="AJ22" s="179"/>
      <c r="AK22" s="183"/>
    </row>
    <row r="23" spans="1:37" ht="14.25" customHeight="1">
      <c r="A23" s="120">
        <v>15</v>
      </c>
      <c r="B23" s="322" t="s">
        <v>138</v>
      </c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224"/>
      <c r="AD23" s="224"/>
      <c r="AE23" s="224"/>
      <c r="AF23" s="224"/>
      <c r="AG23" s="224"/>
      <c r="AH23" s="179"/>
      <c r="AI23" s="179"/>
      <c r="AJ23" s="179"/>
      <c r="AK23" s="183"/>
    </row>
    <row r="24" spans="1:37" ht="14.25" customHeight="1">
      <c r="A24" s="120">
        <v>16</v>
      </c>
      <c r="B24" s="322" t="s">
        <v>139</v>
      </c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224"/>
      <c r="AD24" s="224"/>
      <c r="AE24" s="224"/>
      <c r="AF24" s="224"/>
      <c r="AG24" s="224"/>
      <c r="AH24" s="179"/>
      <c r="AI24" s="179"/>
      <c r="AJ24" s="179"/>
      <c r="AK24" s="183"/>
    </row>
    <row r="25" spans="1:37" ht="14.25" customHeight="1">
      <c r="A25" s="120">
        <v>17</v>
      </c>
      <c r="B25" s="320" t="s">
        <v>140</v>
      </c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224"/>
      <c r="AD25" s="224"/>
      <c r="AE25" s="224"/>
      <c r="AF25" s="224"/>
      <c r="AG25" s="224"/>
      <c r="AH25" s="179"/>
      <c r="AI25" s="179"/>
      <c r="AJ25" s="179"/>
      <c r="AK25" s="183"/>
    </row>
    <row r="26" spans="1:37" ht="14.25" customHeight="1">
      <c r="A26" s="120">
        <v>18</v>
      </c>
      <c r="B26" s="320" t="s">
        <v>141</v>
      </c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224"/>
      <c r="AD26" s="224"/>
      <c r="AE26" s="224"/>
      <c r="AF26" s="224"/>
      <c r="AG26" s="224"/>
      <c r="AH26" s="179"/>
      <c r="AI26" s="179"/>
      <c r="AJ26" s="179"/>
      <c r="AK26" s="183"/>
    </row>
    <row r="27" spans="1:37" ht="14.25" customHeight="1">
      <c r="A27" s="120">
        <v>19</v>
      </c>
      <c r="B27" s="322" t="s">
        <v>142</v>
      </c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224"/>
      <c r="AD27" s="224"/>
      <c r="AE27" s="224"/>
      <c r="AF27" s="224"/>
      <c r="AG27" s="224"/>
      <c r="AH27" s="179"/>
      <c r="AI27" s="179"/>
      <c r="AJ27" s="179"/>
      <c r="AK27" s="183"/>
    </row>
    <row r="28" spans="1:37" ht="14.25" customHeight="1">
      <c r="A28" s="120">
        <v>20</v>
      </c>
      <c r="B28" s="322" t="s">
        <v>143</v>
      </c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224"/>
      <c r="AD28" s="224"/>
      <c r="AE28" s="224"/>
      <c r="AF28" s="224"/>
      <c r="AG28" s="224"/>
      <c r="AH28" s="179"/>
      <c r="AI28" s="179"/>
      <c r="AJ28" s="179"/>
      <c r="AK28" s="183"/>
    </row>
    <row r="29" spans="1:37" ht="14.25" customHeight="1">
      <c r="A29" s="120">
        <v>21</v>
      </c>
      <c r="B29" s="321" t="s">
        <v>144</v>
      </c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224"/>
      <c r="AD29" s="224"/>
      <c r="AE29" s="224"/>
      <c r="AF29" s="224"/>
      <c r="AG29" s="224"/>
      <c r="AH29" s="179"/>
      <c r="AI29" s="179"/>
      <c r="AJ29" s="179"/>
      <c r="AK29" s="183"/>
    </row>
    <row r="30" spans="1:37" ht="14.25" customHeight="1">
      <c r="A30" s="120">
        <v>22</v>
      </c>
      <c r="B30" s="320" t="s">
        <v>145</v>
      </c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224"/>
      <c r="AD30" s="224"/>
      <c r="AE30" s="224"/>
      <c r="AF30" s="224"/>
      <c r="AG30" s="224"/>
      <c r="AH30" s="179"/>
      <c r="AI30" s="179"/>
      <c r="AJ30" s="179"/>
      <c r="AK30" s="183"/>
    </row>
    <row r="31" spans="1:37" ht="14.25" customHeight="1">
      <c r="A31" s="120">
        <v>23</v>
      </c>
      <c r="B31" s="317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224"/>
      <c r="AD31" s="224"/>
      <c r="AE31" s="224"/>
      <c r="AF31" s="224"/>
      <c r="AG31" s="224"/>
      <c r="AH31" s="179"/>
      <c r="AI31" s="179"/>
      <c r="AJ31" s="179"/>
      <c r="AK31" s="183"/>
    </row>
    <row r="32" spans="1:37" ht="14.25" customHeight="1">
      <c r="A32" s="120">
        <v>24</v>
      </c>
      <c r="B32" s="120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224"/>
      <c r="AD32" s="224"/>
      <c r="AE32" s="224"/>
      <c r="AF32" s="224"/>
      <c r="AG32" s="224"/>
      <c r="AH32" s="179"/>
      <c r="AI32" s="179"/>
      <c r="AJ32" s="179"/>
      <c r="AK32" s="183"/>
    </row>
    <row r="33" spans="1:37" ht="14.25" customHeight="1">
      <c r="A33" s="120">
        <v>25</v>
      </c>
      <c r="B33" s="120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224"/>
      <c r="AD33" s="224"/>
      <c r="AE33" s="224"/>
      <c r="AF33" s="224"/>
      <c r="AG33" s="224"/>
      <c r="AH33" s="179"/>
      <c r="AI33" s="179"/>
      <c r="AJ33" s="179"/>
      <c r="AK33" s="183"/>
    </row>
    <row r="34" spans="1:37" ht="14.25" customHeight="1">
      <c r="A34" s="120">
        <v>26</v>
      </c>
      <c r="B34" s="120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224"/>
      <c r="AD34" s="224"/>
      <c r="AE34" s="224"/>
      <c r="AF34" s="224"/>
      <c r="AG34" s="224"/>
      <c r="AH34" s="179"/>
      <c r="AI34" s="179"/>
      <c r="AJ34" s="179"/>
      <c r="AK34" s="183"/>
    </row>
    <row r="35" spans="1:37" ht="14.25" customHeight="1">
      <c r="A35" s="120">
        <v>27</v>
      </c>
      <c r="B35" s="120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224"/>
      <c r="AD35" s="224"/>
      <c r="AE35" s="224"/>
      <c r="AF35" s="224"/>
      <c r="AG35" s="224"/>
      <c r="AH35" s="179"/>
      <c r="AI35" s="179"/>
      <c r="AJ35" s="179"/>
      <c r="AK35" s="183"/>
    </row>
    <row r="36" spans="1:37" ht="14.25" customHeight="1">
      <c r="A36" s="120">
        <v>28</v>
      </c>
      <c r="B36" s="120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224"/>
      <c r="AD36" s="224"/>
      <c r="AE36" s="224"/>
      <c r="AF36" s="224"/>
      <c r="AG36" s="224"/>
      <c r="AH36" s="179"/>
      <c r="AI36" s="179"/>
      <c r="AJ36" s="179"/>
      <c r="AK36" s="183"/>
    </row>
    <row r="37" spans="1:37" ht="14.25" customHeight="1">
      <c r="A37" s="120">
        <v>29</v>
      </c>
      <c r="B37" s="120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224"/>
      <c r="AD37" s="224"/>
      <c r="AE37" s="224"/>
      <c r="AF37" s="224"/>
      <c r="AG37" s="224"/>
      <c r="AH37" s="179"/>
      <c r="AI37" s="179"/>
      <c r="AJ37" s="179"/>
      <c r="AK37" s="183"/>
    </row>
    <row r="38" spans="1:37" ht="14.25" customHeight="1">
      <c r="A38" s="120">
        <v>30</v>
      </c>
      <c r="B38" s="120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224"/>
      <c r="AD38" s="224"/>
      <c r="AE38" s="224"/>
      <c r="AF38" s="224"/>
      <c r="AG38" s="224"/>
      <c r="AH38" s="179"/>
      <c r="AI38" s="179"/>
      <c r="AJ38" s="179"/>
      <c r="AK38" s="183"/>
    </row>
    <row r="39" spans="1:37" ht="14.25" customHeight="1">
      <c r="A39" s="120">
        <v>31</v>
      </c>
      <c r="B39" s="120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224"/>
      <c r="AD39" s="224"/>
      <c r="AE39" s="224"/>
      <c r="AF39" s="224"/>
      <c r="AG39" s="224"/>
      <c r="AH39" s="179"/>
      <c r="AI39" s="179"/>
      <c r="AJ39" s="179"/>
      <c r="AK39" s="183"/>
    </row>
    <row r="40" spans="1:37" ht="14.25" customHeight="1">
      <c r="A40" s="120">
        <v>32</v>
      </c>
      <c r="B40" s="120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224"/>
      <c r="AD40" s="224"/>
      <c r="AE40" s="224"/>
      <c r="AF40" s="224"/>
      <c r="AG40" s="224"/>
      <c r="AH40" s="179"/>
      <c r="AI40" s="179"/>
      <c r="AJ40" s="179"/>
      <c r="AK40" s="183"/>
    </row>
    <row r="41" spans="1:37" ht="14.25" customHeight="1">
      <c r="A41" s="120">
        <v>33</v>
      </c>
      <c r="B41" s="120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224"/>
      <c r="AD41" s="224"/>
      <c r="AE41" s="224"/>
      <c r="AF41" s="224"/>
      <c r="AG41" s="224"/>
      <c r="AH41" s="179"/>
      <c r="AI41" s="179"/>
      <c r="AJ41" s="179"/>
      <c r="AK41" s="183"/>
    </row>
    <row r="42" spans="1:37" ht="14.25" customHeight="1">
      <c r="A42" s="120">
        <v>34</v>
      </c>
      <c r="B42" s="120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224"/>
      <c r="AD42" s="224"/>
      <c r="AE42" s="224"/>
      <c r="AF42" s="224"/>
      <c r="AG42" s="224"/>
      <c r="AH42" s="179"/>
      <c r="AI42" s="179"/>
      <c r="AJ42" s="179"/>
      <c r="AK42" s="183"/>
    </row>
    <row r="43" spans="1:37" ht="14.25" customHeight="1">
      <c r="A43" s="120">
        <v>35</v>
      </c>
      <c r="B43" s="120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224"/>
      <c r="AD43" s="224"/>
      <c r="AE43" s="224"/>
      <c r="AF43" s="224"/>
      <c r="AG43" s="224"/>
      <c r="AH43" s="179"/>
      <c r="AI43" s="179"/>
      <c r="AJ43" s="179"/>
      <c r="AK43" s="183"/>
    </row>
    <row r="44" spans="1:37" ht="14.25" customHeight="1">
      <c r="A44" s="120">
        <v>36</v>
      </c>
      <c r="B44" s="120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224"/>
      <c r="AD44" s="224"/>
      <c r="AE44" s="224"/>
      <c r="AF44" s="224"/>
      <c r="AG44" s="224"/>
      <c r="AH44" s="179"/>
      <c r="AI44" s="179"/>
      <c r="AJ44" s="179"/>
      <c r="AK44" s="183"/>
    </row>
    <row r="45" spans="1:37" ht="14.25" customHeight="1">
      <c r="A45" s="120">
        <v>37</v>
      </c>
      <c r="B45" s="120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224"/>
      <c r="AD45" s="224"/>
      <c r="AE45" s="224"/>
      <c r="AF45" s="224"/>
      <c r="AG45" s="224"/>
      <c r="AH45" s="179"/>
      <c r="AI45" s="179"/>
      <c r="AJ45" s="179"/>
      <c r="AK45" s="183"/>
    </row>
    <row r="46" spans="1:37" ht="14.25" customHeight="1">
      <c r="A46" s="120">
        <v>38</v>
      </c>
      <c r="B46" s="120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224"/>
      <c r="AD46" s="224"/>
      <c r="AE46" s="224"/>
      <c r="AF46" s="224"/>
      <c r="AG46" s="224"/>
      <c r="AH46" s="179"/>
      <c r="AI46" s="179"/>
      <c r="AJ46" s="179"/>
      <c r="AK46" s="183"/>
    </row>
    <row r="47" spans="1:37" ht="14.25" customHeight="1">
      <c r="A47" s="120">
        <v>39</v>
      </c>
      <c r="B47" s="120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224"/>
      <c r="AD47" s="224"/>
      <c r="AE47" s="224"/>
      <c r="AF47" s="224"/>
      <c r="AG47" s="224"/>
      <c r="AH47" s="179"/>
      <c r="AI47" s="179"/>
      <c r="AJ47" s="179"/>
      <c r="AK47" s="183"/>
    </row>
    <row r="48" spans="1:37" ht="14.25" customHeight="1">
      <c r="A48" s="120">
        <v>40</v>
      </c>
      <c r="B48" s="120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224"/>
      <c r="AD48" s="224"/>
      <c r="AE48" s="224"/>
      <c r="AF48" s="224"/>
      <c r="AG48" s="224"/>
      <c r="AH48" s="179"/>
      <c r="AI48" s="179"/>
      <c r="AJ48" s="179"/>
      <c r="AK48" s="183"/>
    </row>
    <row r="49" spans="1:37" ht="14.25" customHeight="1">
      <c r="A49" s="120">
        <v>41</v>
      </c>
      <c r="B49" s="120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224"/>
      <c r="AD49" s="224"/>
      <c r="AE49" s="224"/>
      <c r="AF49" s="224"/>
      <c r="AG49" s="224"/>
      <c r="AH49" s="179"/>
      <c r="AI49" s="179"/>
      <c r="AJ49" s="179"/>
      <c r="AK49" s="183"/>
    </row>
    <row r="50" spans="1:37" ht="14.25" customHeight="1">
      <c r="A50" s="120">
        <v>42</v>
      </c>
      <c r="B50" s="120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224"/>
      <c r="AD50" s="224"/>
      <c r="AE50" s="224"/>
      <c r="AF50" s="224"/>
      <c r="AG50" s="224"/>
      <c r="AH50" s="179"/>
      <c r="AI50" s="179"/>
      <c r="AJ50" s="179"/>
      <c r="AK50" s="183"/>
    </row>
    <row r="51" spans="1:37" ht="14.25" customHeight="1">
      <c r="A51" s="120">
        <v>43</v>
      </c>
      <c r="B51" s="120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224"/>
      <c r="AD51" s="224"/>
      <c r="AE51" s="224"/>
      <c r="AF51" s="224"/>
      <c r="AG51" s="224"/>
      <c r="AH51" s="179"/>
      <c r="AI51" s="179"/>
      <c r="AJ51" s="179"/>
      <c r="AK51" s="183"/>
    </row>
    <row r="52" spans="1:37" ht="14.25" customHeight="1">
      <c r="A52" s="120">
        <v>44</v>
      </c>
      <c r="B52" s="120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224"/>
      <c r="AD52" s="224"/>
      <c r="AE52" s="224"/>
      <c r="AF52" s="224"/>
      <c r="AG52" s="224"/>
      <c r="AH52" s="179"/>
      <c r="AI52" s="179"/>
      <c r="AJ52" s="179"/>
      <c r="AK52" s="183"/>
    </row>
    <row r="53" spans="1:37" ht="14.25" customHeight="1">
      <c r="A53" s="120">
        <v>45</v>
      </c>
      <c r="B53" s="120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224"/>
      <c r="AD53" s="224"/>
      <c r="AE53" s="224"/>
      <c r="AF53" s="224"/>
      <c r="AG53" s="224"/>
      <c r="AH53" s="179"/>
      <c r="AI53" s="179"/>
      <c r="AJ53" s="179"/>
      <c r="AK53" s="183"/>
    </row>
    <row r="54" spans="1:37" ht="14.25" customHeight="1">
      <c r="A54" s="120">
        <v>46</v>
      </c>
      <c r="B54" s="120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224"/>
      <c r="AD54" s="224"/>
      <c r="AE54" s="224"/>
      <c r="AF54" s="224"/>
      <c r="AG54" s="224"/>
      <c r="AH54" s="179"/>
      <c r="AI54" s="179"/>
      <c r="AJ54" s="179"/>
      <c r="AK54" s="183"/>
    </row>
    <row r="55" spans="1:37" ht="14.25" customHeight="1">
      <c r="A55" s="120">
        <v>47</v>
      </c>
      <c r="B55" s="120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224"/>
      <c r="AD55" s="224"/>
      <c r="AE55" s="224"/>
      <c r="AF55" s="224"/>
      <c r="AG55" s="224"/>
      <c r="AH55" s="179"/>
      <c r="AI55" s="179"/>
      <c r="AJ55" s="179"/>
      <c r="AK55" s="183"/>
    </row>
    <row r="56" spans="1:37" ht="14.25" customHeight="1">
      <c r="A56" s="120">
        <v>48</v>
      </c>
      <c r="B56" s="120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224"/>
      <c r="AD56" s="224"/>
      <c r="AE56" s="224"/>
      <c r="AF56" s="224"/>
      <c r="AG56" s="224"/>
      <c r="AH56" s="179"/>
      <c r="AI56" s="179"/>
      <c r="AJ56" s="179"/>
      <c r="AK56" s="183"/>
    </row>
    <row r="57" spans="1:37" ht="14.25" customHeight="1">
      <c r="A57" s="120">
        <v>49</v>
      </c>
      <c r="B57" s="120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182"/>
      <c r="AB57" s="182"/>
      <c r="AC57" s="224"/>
      <c r="AD57" s="224"/>
      <c r="AE57" s="224"/>
      <c r="AF57" s="224"/>
      <c r="AG57" s="224"/>
      <c r="AH57" s="179"/>
      <c r="AI57" s="179"/>
      <c r="AJ57" s="179"/>
      <c r="AK57" s="183"/>
    </row>
    <row r="58" spans="1:37" ht="14.25" customHeight="1">
      <c r="A58" s="120">
        <v>50</v>
      </c>
      <c r="B58" s="120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224"/>
      <c r="AD58" s="224"/>
      <c r="AE58" s="224"/>
      <c r="AF58" s="224"/>
      <c r="AG58" s="224"/>
      <c r="AH58" s="179"/>
      <c r="AI58" s="179"/>
      <c r="AJ58" s="179"/>
      <c r="AK58" s="183"/>
    </row>
    <row r="59" spans="1:37" ht="14.25" customHeight="1">
      <c r="A59" s="120">
        <v>51</v>
      </c>
      <c r="B59" s="120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224"/>
      <c r="AD59" s="224"/>
      <c r="AE59" s="224"/>
      <c r="AF59" s="224"/>
      <c r="AG59" s="224"/>
      <c r="AH59" s="179"/>
      <c r="AI59" s="179"/>
      <c r="AJ59" s="179"/>
      <c r="AK59" s="183"/>
    </row>
    <row r="60" spans="1:37" ht="14.25" customHeight="1">
      <c r="A60" s="120">
        <v>52</v>
      </c>
      <c r="B60" s="120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224"/>
      <c r="AD60" s="224"/>
      <c r="AE60" s="224"/>
      <c r="AF60" s="224"/>
      <c r="AG60" s="224"/>
      <c r="AH60" s="179"/>
      <c r="AI60" s="179"/>
      <c r="AJ60" s="179"/>
      <c r="AK60" s="183"/>
    </row>
    <row r="61" spans="1:37" ht="14.25" customHeight="1">
      <c r="A61" s="120">
        <v>53</v>
      </c>
      <c r="B61" s="120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224"/>
      <c r="AD61" s="224"/>
      <c r="AE61" s="224"/>
      <c r="AF61" s="224"/>
      <c r="AG61" s="224"/>
      <c r="AH61" s="179"/>
      <c r="AI61" s="179"/>
      <c r="AJ61" s="179"/>
      <c r="AK61" s="183"/>
    </row>
    <row r="62" spans="1:37" ht="14.25" customHeight="1">
      <c r="A62" s="120">
        <v>54</v>
      </c>
      <c r="B62" s="120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224"/>
      <c r="AD62" s="224"/>
      <c r="AE62" s="224"/>
      <c r="AF62" s="224"/>
      <c r="AG62" s="224"/>
      <c r="AH62" s="179"/>
      <c r="AI62" s="179"/>
      <c r="AJ62" s="179"/>
      <c r="AK62" s="183"/>
    </row>
    <row r="63" spans="1:37" ht="14.25" customHeight="1">
      <c r="A63" s="120">
        <v>55</v>
      </c>
      <c r="B63" s="120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224"/>
      <c r="AD63" s="224"/>
      <c r="AE63" s="224"/>
      <c r="AF63" s="224"/>
      <c r="AG63" s="224"/>
      <c r="AH63" s="179"/>
      <c r="AI63" s="179"/>
      <c r="AJ63" s="179"/>
      <c r="AK63" s="183"/>
    </row>
    <row r="64" spans="1:37" ht="14.25" customHeight="1">
      <c r="A64" s="120">
        <v>56</v>
      </c>
      <c r="B64" s="120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224"/>
      <c r="AD64" s="224"/>
      <c r="AE64" s="224"/>
      <c r="AF64" s="224"/>
      <c r="AG64" s="224"/>
      <c r="AH64" s="179"/>
      <c r="AI64" s="179"/>
      <c r="AJ64" s="179"/>
      <c r="AK64" s="183"/>
    </row>
    <row r="65" spans="1:54" ht="14.25" customHeight="1">
      <c r="A65" s="120">
        <v>57</v>
      </c>
      <c r="B65" s="120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224"/>
      <c r="AD65" s="224"/>
      <c r="AE65" s="224"/>
      <c r="AF65" s="224"/>
      <c r="AG65" s="224"/>
      <c r="AH65" s="179"/>
      <c r="AI65" s="179"/>
      <c r="AJ65" s="179"/>
      <c r="AK65" s="183"/>
    </row>
    <row r="66" spans="1:54" ht="14.25" customHeight="1">
      <c r="A66" s="120">
        <v>58</v>
      </c>
      <c r="B66" s="120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224"/>
      <c r="AD66" s="224"/>
      <c r="AE66" s="224"/>
      <c r="AF66" s="224"/>
      <c r="AG66" s="224"/>
      <c r="AH66" s="179"/>
      <c r="AI66" s="179"/>
      <c r="AJ66" s="179"/>
      <c r="AK66" s="183"/>
    </row>
    <row r="67" spans="1:54" ht="14.25" customHeight="1">
      <c r="A67" s="120">
        <v>59</v>
      </c>
      <c r="B67" s="120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224"/>
      <c r="AD67" s="224"/>
      <c r="AE67" s="224"/>
      <c r="AF67" s="224"/>
      <c r="AG67" s="224"/>
      <c r="AH67" s="179"/>
      <c r="AI67" s="179"/>
      <c r="AJ67" s="179"/>
      <c r="AK67" s="183"/>
    </row>
    <row r="68" spans="1:54" ht="14.25" customHeight="1">
      <c r="A68" s="120">
        <v>60</v>
      </c>
      <c r="B68" s="122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4"/>
      <c r="AC68" s="240"/>
      <c r="AD68" s="225"/>
      <c r="AE68" s="225"/>
      <c r="AF68" s="241"/>
      <c r="AG68" s="225"/>
      <c r="AH68" s="185"/>
      <c r="AI68" s="185"/>
      <c r="AJ68" s="185"/>
      <c r="AK68" s="186"/>
    </row>
    <row r="69" spans="1:54">
      <c r="A69" s="366" t="s">
        <v>11</v>
      </c>
      <c r="B69" s="366"/>
      <c r="C69" s="187">
        <f t="shared" ref="C69:AB69" si="0">COUNTIF(C9:C68,"1")</f>
        <v>1</v>
      </c>
      <c r="D69" s="187">
        <f t="shared" si="0"/>
        <v>0</v>
      </c>
      <c r="E69" s="187">
        <f t="shared" si="0"/>
        <v>0</v>
      </c>
      <c r="F69" s="187">
        <f t="shared" si="0"/>
        <v>0</v>
      </c>
      <c r="G69" s="187">
        <f t="shared" si="0"/>
        <v>0</v>
      </c>
      <c r="H69" s="187">
        <f t="shared" si="0"/>
        <v>0</v>
      </c>
      <c r="I69" s="187">
        <f t="shared" si="0"/>
        <v>0</v>
      </c>
      <c r="J69" s="187">
        <f t="shared" si="0"/>
        <v>0</v>
      </c>
      <c r="K69" s="187">
        <f t="shared" si="0"/>
        <v>1</v>
      </c>
      <c r="L69" s="187">
        <f t="shared" si="0"/>
        <v>1</v>
      </c>
      <c r="M69" s="187">
        <f t="shared" si="0"/>
        <v>0</v>
      </c>
      <c r="N69" s="187">
        <f t="shared" si="0"/>
        <v>0</v>
      </c>
      <c r="O69" s="187">
        <f t="shared" si="0"/>
        <v>2</v>
      </c>
      <c r="P69" s="187">
        <f t="shared" si="0"/>
        <v>0</v>
      </c>
      <c r="Q69" s="187">
        <f t="shared" si="0"/>
        <v>1</v>
      </c>
      <c r="R69" s="187">
        <f t="shared" si="0"/>
        <v>0</v>
      </c>
      <c r="S69" s="187">
        <f t="shared" si="0"/>
        <v>1</v>
      </c>
      <c r="T69" s="187">
        <f t="shared" si="0"/>
        <v>2</v>
      </c>
      <c r="U69" s="187">
        <f t="shared" si="0"/>
        <v>1</v>
      </c>
      <c r="V69" s="187">
        <f t="shared" si="0"/>
        <v>0</v>
      </c>
      <c r="W69" s="187">
        <f t="shared" si="0"/>
        <v>1</v>
      </c>
      <c r="X69" s="187">
        <f t="shared" si="0"/>
        <v>1</v>
      </c>
      <c r="Y69" s="187">
        <f t="shared" si="0"/>
        <v>1</v>
      </c>
      <c r="Z69" s="187">
        <f t="shared" si="0"/>
        <v>0</v>
      </c>
      <c r="AA69" s="187">
        <f t="shared" si="0"/>
        <v>1</v>
      </c>
      <c r="AB69" s="187">
        <f t="shared" si="0"/>
        <v>0</v>
      </c>
      <c r="AC69" s="239"/>
      <c r="AD69" s="239"/>
      <c r="AE69" s="239"/>
      <c r="AF69" s="239"/>
      <c r="AG69" s="224"/>
      <c r="AH69" s="246"/>
      <c r="AI69" s="246"/>
      <c r="AJ69" s="246"/>
      <c r="AK69" s="249"/>
    </row>
    <row r="70" spans="1:54">
      <c r="A70" s="368" t="s">
        <v>12</v>
      </c>
      <c r="B70" s="368"/>
      <c r="C70" s="188">
        <f>COUNTIF(C9:C68,"2")</f>
        <v>0</v>
      </c>
      <c r="D70" s="188">
        <f>COUNTIF(D9:D68,"2")</f>
        <v>1</v>
      </c>
      <c r="E70" s="188">
        <f>COUNTIF(E9:E68,"2")</f>
        <v>1</v>
      </c>
      <c r="F70" s="188">
        <f t="shared" ref="F70:AB70" si="1">COUNTIF(F9:F68,"2")</f>
        <v>0</v>
      </c>
      <c r="G70" s="188">
        <f t="shared" si="1"/>
        <v>1</v>
      </c>
      <c r="H70" s="188">
        <f t="shared" si="1"/>
        <v>1</v>
      </c>
      <c r="I70" s="188">
        <f t="shared" si="1"/>
        <v>1</v>
      </c>
      <c r="J70" s="188">
        <f t="shared" si="1"/>
        <v>1</v>
      </c>
      <c r="K70" s="188">
        <f t="shared" si="1"/>
        <v>1</v>
      </c>
      <c r="L70" s="188">
        <f t="shared" si="1"/>
        <v>0</v>
      </c>
      <c r="M70" s="188">
        <f t="shared" si="1"/>
        <v>1</v>
      </c>
      <c r="N70" s="188">
        <f t="shared" si="1"/>
        <v>0</v>
      </c>
      <c r="O70" s="188">
        <f t="shared" si="1"/>
        <v>0</v>
      </c>
      <c r="P70" s="188">
        <f t="shared" si="1"/>
        <v>1</v>
      </c>
      <c r="Q70" s="188">
        <f t="shared" si="1"/>
        <v>0</v>
      </c>
      <c r="R70" s="188">
        <f t="shared" si="1"/>
        <v>0</v>
      </c>
      <c r="S70" s="188">
        <f t="shared" si="1"/>
        <v>0</v>
      </c>
      <c r="T70" s="188">
        <f t="shared" si="1"/>
        <v>0</v>
      </c>
      <c r="U70" s="188">
        <f t="shared" si="1"/>
        <v>1</v>
      </c>
      <c r="V70" s="188">
        <f t="shared" si="1"/>
        <v>0</v>
      </c>
      <c r="W70" s="188">
        <f t="shared" si="1"/>
        <v>1</v>
      </c>
      <c r="X70" s="188">
        <f t="shared" si="1"/>
        <v>0</v>
      </c>
      <c r="Y70" s="188">
        <f t="shared" si="1"/>
        <v>0</v>
      </c>
      <c r="Z70" s="188">
        <f t="shared" si="1"/>
        <v>1</v>
      </c>
      <c r="AA70" s="188">
        <f t="shared" si="1"/>
        <v>0</v>
      </c>
      <c r="AB70" s="188">
        <f t="shared" si="1"/>
        <v>0</v>
      </c>
      <c r="AC70" s="224"/>
      <c r="AD70" s="224"/>
      <c r="AE70" s="224"/>
      <c r="AF70" s="224"/>
      <c r="AG70" s="224"/>
      <c r="AH70" s="247"/>
      <c r="AI70" s="247"/>
      <c r="AJ70" s="247"/>
      <c r="AK70" s="250"/>
    </row>
    <row r="71" spans="1:54" ht="15" customHeight="1">
      <c r="A71" s="368" t="s">
        <v>13</v>
      </c>
      <c r="B71" s="368"/>
      <c r="C71" s="188">
        <f t="shared" ref="C71:AB71" si="2">COUNTIF(C9:C68,"3")</f>
        <v>0</v>
      </c>
      <c r="D71" s="188">
        <f t="shared" si="2"/>
        <v>1</v>
      </c>
      <c r="E71" s="188">
        <f t="shared" si="2"/>
        <v>1</v>
      </c>
      <c r="F71" s="188">
        <f t="shared" si="2"/>
        <v>0</v>
      </c>
      <c r="G71" s="188">
        <f t="shared" si="2"/>
        <v>1</v>
      </c>
      <c r="H71" s="188">
        <f t="shared" si="2"/>
        <v>0</v>
      </c>
      <c r="I71" s="188">
        <f t="shared" si="2"/>
        <v>0</v>
      </c>
      <c r="J71" s="188">
        <f t="shared" si="2"/>
        <v>1</v>
      </c>
      <c r="K71" s="188">
        <f t="shared" si="2"/>
        <v>0</v>
      </c>
      <c r="L71" s="188">
        <f t="shared" si="2"/>
        <v>1</v>
      </c>
      <c r="M71" s="188">
        <f t="shared" si="2"/>
        <v>0</v>
      </c>
      <c r="N71" s="188">
        <f t="shared" si="2"/>
        <v>2</v>
      </c>
      <c r="O71" s="188">
        <f t="shared" si="2"/>
        <v>0</v>
      </c>
      <c r="P71" s="188">
        <f t="shared" si="2"/>
        <v>0</v>
      </c>
      <c r="Q71" s="188">
        <f t="shared" si="2"/>
        <v>1</v>
      </c>
      <c r="R71" s="188">
        <f t="shared" si="2"/>
        <v>1</v>
      </c>
      <c r="S71" s="188">
        <f t="shared" si="2"/>
        <v>0</v>
      </c>
      <c r="T71" s="188">
        <f t="shared" si="2"/>
        <v>0</v>
      </c>
      <c r="U71" s="188">
        <f t="shared" si="2"/>
        <v>0</v>
      </c>
      <c r="V71" s="188">
        <f t="shared" si="2"/>
        <v>0</v>
      </c>
      <c r="W71" s="188">
        <f t="shared" si="2"/>
        <v>0</v>
      </c>
      <c r="X71" s="188">
        <f t="shared" si="2"/>
        <v>1</v>
      </c>
      <c r="Y71" s="188">
        <f t="shared" si="2"/>
        <v>1</v>
      </c>
      <c r="Z71" s="188">
        <f t="shared" si="2"/>
        <v>1</v>
      </c>
      <c r="AA71" s="188">
        <f t="shared" si="2"/>
        <v>0</v>
      </c>
      <c r="AB71" s="188">
        <f t="shared" si="2"/>
        <v>0</v>
      </c>
      <c r="AC71" s="224"/>
      <c r="AD71" s="224"/>
      <c r="AE71" s="224"/>
      <c r="AF71" s="224"/>
      <c r="AG71" s="224"/>
      <c r="AH71" s="247"/>
      <c r="AI71" s="247"/>
      <c r="AJ71" s="247"/>
      <c r="AK71" s="250"/>
    </row>
    <row r="72" spans="1:54" ht="15" customHeight="1">
      <c r="A72" s="368" t="s">
        <v>14</v>
      </c>
      <c r="B72" s="368"/>
      <c r="C72" s="188">
        <f t="shared" ref="C72:AB72" si="3">COUNTIF(C9:C68,"4")</f>
        <v>1</v>
      </c>
      <c r="D72" s="188">
        <f t="shared" si="3"/>
        <v>0</v>
      </c>
      <c r="E72" s="188">
        <f t="shared" si="3"/>
        <v>0</v>
      </c>
      <c r="F72" s="188">
        <f t="shared" si="3"/>
        <v>2</v>
      </c>
      <c r="G72" s="188">
        <f t="shared" si="3"/>
        <v>0</v>
      </c>
      <c r="H72" s="188">
        <f t="shared" si="3"/>
        <v>1</v>
      </c>
      <c r="I72" s="188">
        <f t="shared" si="3"/>
        <v>1</v>
      </c>
      <c r="J72" s="188">
        <f t="shared" si="3"/>
        <v>0</v>
      </c>
      <c r="K72" s="188">
        <f t="shared" si="3"/>
        <v>0</v>
      </c>
      <c r="L72" s="188">
        <f t="shared" si="3"/>
        <v>0</v>
      </c>
      <c r="M72" s="188">
        <f t="shared" si="3"/>
        <v>1</v>
      </c>
      <c r="N72" s="188">
        <f t="shared" si="3"/>
        <v>0</v>
      </c>
      <c r="O72" s="188">
        <f t="shared" si="3"/>
        <v>0</v>
      </c>
      <c r="P72" s="188">
        <f t="shared" si="3"/>
        <v>1</v>
      </c>
      <c r="Q72" s="188">
        <f t="shared" si="3"/>
        <v>0</v>
      </c>
      <c r="R72" s="188">
        <f t="shared" si="3"/>
        <v>1</v>
      </c>
      <c r="S72" s="188">
        <f t="shared" si="3"/>
        <v>1</v>
      </c>
      <c r="T72" s="188">
        <f t="shared" si="3"/>
        <v>0</v>
      </c>
      <c r="U72" s="188">
        <f t="shared" si="3"/>
        <v>0</v>
      </c>
      <c r="V72" s="188">
        <f t="shared" si="3"/>
        <v>2</v>
      </c>
      <c r="W72" s="188">
        <f t="shared" si="3"/>
        <v>0</v>
      </c>
      <c r="X72" s="188">
        <f t="shared" si="3"/>
        <v>0</v>
      </c>
      <c r="Y72" s="188">
        <f t="shared" si="3"/>
        <v>0</v>
      </c>
      <c r="Z72" s="188">
        <f t="shared" si="3"/>
        <v>0</v>
      </c>
      <c r="AA72" s="188">
        <f t="shared" si="3"/>
        <v>1</v>
      </c>
      <c r="AB72" s="188">
        <f t="shared" si="3"/>
        <v>2</v>
      </c>
      <c r="AC72" s="224"/>
      <c r="AD72" s="224"/>
      <c r="AE72" s="224"/>
      <c r="AF72" s="224"/>
      <c r="AG72" s="224"/>
      <c r="AH72" s="247"/>
      <c r="AI72" s="247"/>
      <c r="AJ72" s="247"/>
      <c r="AK72" s="250"/>
    </row>
    <row r="73" spans="1:54" ht="15" customHeight="1">
      <c r="A73" s="369" t="s">
        <v>2</v>
      </c>
      <c r="B73" s="369"/>
      <c r="C73" s="189">
        <f t="shared" ref="C73:AB73" si="4">COUNTIF(C9:C68,"0")</f>
        <v>0</v>
      </c>
      <c r="D73" s="189">
        <f t="shared" si="4"/>
        <v>0</v>
      </c>
      <c r="E73" s="189">
        <f t="shared" si="4"/>
        <v>0</v>
      </c>
      <c r="F73" s="189">
        <f t="shared" si="4"/>
        <v>0</v>
      </c>
      <c r="G73" s="189">
        <f t="shared" si="4"/>
        <v>0</v>
      </c>
      <c r="H73" s="189">
        <f t="shared" si="4"/>
        <v>0</v>
      </c>
      <c r="I73" s="189">
        <f t="shared" si="4"/>
        <v>0</v>
      </c>
      <c r="J73" s="189">
        <f t="shared" si="4"/>
        <v>0</v>
      </c>
      <c r="K73" s="189">
        <f t="shared" si="4"/>
        <v>0</v>
      </c>
      <c r="L73" s="189">
        <f t="shared" si="4"/>
        <v>0</v>
      </c>
      <c r="M73" s="189">
        <f t="shared" si="4"/>
        <v>0</v>
      </c>
      <c r="N73" s="189">
        <f t="shared" si="4"/>
        <v>0</v>
      </c>
      <c r="O73" s="189">
        <f t="shared" si="4"/>
        <v>0</v>
      </c>
      <c r="P73" s="189">
        <f t="shared" si="4"/>
        <v>0</v>
      </c>
      <c r="Q73" s="189">
        <f t="shared" si="4"/>
        <v>0</v>
      </c>
      <c r="R73" s="189">
        <f t="shared" si="4"/>
        <v>0</v>
      </c>
      <c r="S73" s="189">
        <f t="shared" si="4"/>
        <v>0</v>
      </c>
      <c r="T73" s="189">
        <f t="shared" si="4"/>
        <v>0</v>
      </c>
      <c r="U73" s="189">
        <f t="shared" si="4"/>
        <v>0</v>
      </c>
      <c r="V73" s="189">
        <f t="shared" si="4"/>
        <v>0</v>
      </c>
      <c r="W73" s="189">
        <f t="shared" si="4"/>
        <v>0</v>
      </c>
      <c r="X73" s="189">
        <f t="shared" si="4"/>
        <v>0</v>
      </c>
      <c r="Y73" s="189">
        <f t="shared" si="4"/>
        <v>0</v>
      </c>
      <c r="Z73" s="189">
        <f t="shared" si="4"/>
        <v>0</v>
      </c>
      <c r="AA73" s="189">
        <f t="shared" si="4"/>
        <v>0</v>
      </c>
      <c r="AB73" s="189">
        <f t="shared" si="4"/>
        <v>0</v>
      </c>
      <c r="AC73" s="242"/>
      <c r="AD73" s="242"/>
      <c r="AE73" s="242"/>
      <c r="AF73" s="242"/>
      <c r="AG73" s="242"/>
      <c r="AH73" s="248"/>
      <c r="AI73" s="248"/>
      <c r="AJ73" s="248"/>
      <c r="AK73" s="251"/>
    </row>
    <row r="74" spans="1:54" ht="15" customHeight="1">
      <c r="A74" s="344" t="s">
        <v>3</v>
      </c>
      <c r="B74" s="344"/>
      <c r="C74" s="190">
        <f t="shared" ref="C74:AB74" si="5">SUM(C69:C73)</f>
        <v>2</v>
      </c>
      <c r="D74" s="190">
        <f t="shared" si="5"/>
        <v>2</v>
      </c>
      <c r="E74" s="190">
        <f t="shared" si="5"/>
        <v>2</v>
      </c>
      <c r="F74" s="190">
        <f t="shared" si="5"/>
        <v>2</v>
      </c>
      <c r="G74" s="190">
        <f t="shared" si="5"/>
        <v>2</v>
      </c>
      <c r="H74" s="190">
        <f t="shared" si="5"/>
        <v>2</v>
      </c>
      <c r="I74" s="190">
        <f t="shared" si="5"/>
        <v>2</v>
      </c>
      <c r="J74" s="190">
        <f t="shared" si="5"/>
        <v>2</v>
      </c>
      <c r="K74" s="190">
        <f t="shared" si="5"/>
        <v>2</v>
      </c>
      <c r="L74" s="190">
        <f t="shared" si="5"/>
        <v>2</v>
      </c>
      <c r="M74" s="190">
        <f t="shared" si="5"/>
        <v>2</v>
      </c>
      <c r="N74" s="190">
        <f t="shared" si="5"/>
        <v>2</v>
      </c>
      <c r="O74" s="190">
        <f t="shared" si="5"/>
        <v>2</v>
      </c>
      <c r="P74" s="190">
        <f t="shared" si="5"/>
        <v>2</v>
      </c>
      <c r="Q74" s="190">
        <f t="shared" si="5"/>
        <v>2</v>
      </c>
      <c r="R74" s="190">
        <f t="shared" si="5"/>
        <v>2</v>
      </c>
      <c r="S74" s="190">
        <f t="shared" si="5"/>
        <v>2</v>
      </c>
      <c r="T74" s="190">
        <f t="shared" si="5"/>
        <v>2</v>
      </c>
      <c r="U74" s="190">
        <f t="shared" si="5"/>
        <v>2</v>
      </c>
      <c r="V74" s="190">
        <f t="shared" si="5"/>
        <v>2</v>
      </c>
      <c r="W74" s="190">
        <f t="shared" si="5"/>
        <v>2</v>
      </c>
      <c r="X74" s="190">
        <f t="shared" si="5"/>
        <v>2</v>
      </c>
      <c r="Y74" s="190">
        <f t="shared" si="5"/>
        <v>2</v>
      </c>
      <c r="Z74" s="190">
        <f t="shared" si="5"/>
        <v>2</v>
      </c>
      <c r="AA74" s="190">
        <f t="shared" si="5"/>
        <v>2</v>
      </c>
      <c r="AB74" s="190">
        <f t="shared" si="5"/>
        <v>2</v>
      </c>
      <c r="AC74" s="243"/>
      <c r="AD74" s="244"/>
      <c r="AE74" s="244"/>
      <c r="AF74" s="244"/>
      <c r="AG74" s="245"/>
      <c r="AH74" s="185"/>
      <c r="AI74" s="185"/>
      <c r="AJ74" s="185"/>
      <c r="AK74" s="186"/>
    </row>
    <row r="75" spans="1:54" ht="15" customHeight="1">
      <c r="A75" s="191">
        <f>COUNTA(B9:B68)</f>
        <v>22</v>
      </c>
      <c r="B75" s="192" t="s">
        <v>15</v>
      </c>
      <c r="C75" s="193">
        <f>COUNTIF(C9:C68,C7)</f>
        <v>1</v>
      </c>
      <c r="D75" s="193">
        <f t="shared" ref="D75:AB75" si="6">COUNTIF(D9:D68,D7)</f>
        <v>1</v>
      </c>
      <c r="E75" s="193">
        <f t="shared" si="6"/>
        <v>1</v>
      </c>
      <c r="F75" s="193">
        <f t="shared" si="6"/>
        <v>2</v>
      </c>
      <c r="G75" s="193">
        <f t="shared" si="6"/>
        <v>1</v>
      </c>
      <c r="H75" s="193">
        <f t="shared" si="6"/>
        <v>1</v>
      </c>
      <c r="I75" s="193">
        <f t="shared" si="6"/>
        <v>1</v>
      </c>
      <c r="J75" s="193">
        <f t="shared" si="6"/>
        <v>1</v>
      </c>
      <c r="K75" s="193">
        <f t="shared" si="6"/>
        <v>1</v>
      </c>
      <c r="L75" s="193">
        <f t="shared" si="6"/>
        <v>1</v>
      </c>
      <c r="M75" s="193">
        <f t="shared" si="6"/>
        <v>1</v>
      </c>
      <c r="N75" s="193">
        <f t="shared" si="6"/>
        <v>2</v>
      </c>
      <c r="O75" s="193">
        <f t="shared" si="6"/>
        <v>2</v>
      </c>
      <c r="P75" s="193">
        <f t="shared" si="6"/>
        <v>1</v>
      </c>
      <c r="Q75" s="193">
        <f t="shared" si="6"/>
        <v>1</v>
      </c>
      <c r="R75" s="193">
        <f t="shared" si="6"/>
        <v>1</v>
      </c>
      <c r="S75" s="193">
        <f t="shared" si="6"/>
        <v>1</v>
      </c>
      <c r="T75" s="193">
        <f t="shared" si="6"/>
        <v>2</v>
      </c>
      <c r="U75" s="193">
        <f t="shared" si="6"/>
        <v>1</v>
      </c>
      <c r="V75" s="193">
        <f t="shared" si="6"/>
        <v>2</v>
      </c>
      <c r="W75" s="193">
        <f t="shared" si="6"/>
        <v>1</v>
      </c>
      <c r="X75" s="193">
        <f t="shared" si="6"/>
        <v>1</v>
      </c>
      <c r="Y75" s="193">
        <f t="shared" si="6"/>
        <v>1</v>
      </c>
      <c r="Z75" s="193">
        <f t="shared" si="6"/>
        <v>1</v>
      </c>
      <c r="AA75" s="193">
        <f t="shared" si="6"/>
        <v>1</v>
      </c>
      <c r="AB75" s="193">
        <f t="shared" si="6"/>
        <v>2</v>
      </c>
      <c r="AC75" s="193">
        <f t="shared" ref="AC75:AG75" si="7">COUNTIF(AC9:AC68,AC7)</f>
        <v>1</v>
      </c>
      <c r="AD75" s="193">
        <f t="shared" si="7"/>
        <v>1</v>
      </c>
      <c r="AE75" s="193">
        <f t="shared" si="7"/>
        <v>1</v>
      </c>
      <c r="AF75" s="193">
        <f t="shared" si="7"/>
        <v>1</v>
      </c>
      <c r="AG75" s="193">
        <f t="shared" si="7"/>
        <v>1</v>
      </c>
      <c r="AH75" s="193">
        <f>COUNTIF(AH9:AH68,AH6)</f>
        <v>1</v>
      </c>
      <c r="AI75" s="193">
        <f>COUNTIF(AI9:AI68,AI6)</f>
        <v>1</v>
      </c>
      <c r="AJ75" s="193">
        <f>COUNTIF(AJ9:AJ68,AJ6)</f>
        <v>1</v>
      </c>
      <c r="AK75" s="193">
        <f>COUNTIF(AK9:AK68,AK6)</f>
        <v>1</v>
      </c>
    </row>
    <row r="76" spans="1:54" ht="35.25" customHeight="1">
      <c r="A76" s="345" t="s">
        <v>6</v>
      </c>
      <c r="B76" s="345"/>
      <c r="C76" s="194">
        <f>C75*100/$A$75</f>
        <v>4.5454545454545459</v>
      </c>
      <c r="D76" s="194">
        <f t="shared" ref="D76:AB76" si="8">D75*100/$A$75</f>
        <v>4.5454545454545459</v>
      </c>
      <c r="E76" s="194">
        <f t="shared" si="8"/>
        <v>4.5454545454545459</v>
      </c>
      <c r="F76" s="194">
        <f t="shared" si="8"/>
        <v>9.0909090909090917</v>
      </c>
      <c r="G76" s="194">
        <f t="shared" si="8"/>
        <v>4.5454545454545459</v>
      </c>
      <c r="H76" s="194">
        <f t="shared" si="8"/>
        <v>4.5454545454545459</v>
      </c>
      <c r="I76" s="194">
        <f t="shared" si="8"/>
        <v>4.5454545454545459</v>
      </c>
      <c r="J76" s="194">
        <f t="shared" si="8"/>
        <v>4.5454545454545459</v>
      </c>
      <c r="K76" s="194">
        <f t="shared" si="8"/>
        <v>4.5454545454545459</v>
      </c>
      <c r="L76" s="194">
        <f t="shared" si="8"/>
        <v>4.5454545454545459</v>
      </c>
      <c r="M76" s="194">
        <f t="shared" si="8"/>
        <v>4.5454545454545459</v>
      </c>
      <c r="N76" s="194">
        <f t="shared" si="8"/>
        <v>9.0909090909090917</v>
      </c>
      <c r="O76" s="194">
        <f t="shared" si="8"/>
        <v>9.0909090909090917</v>
      </c>
      <c r="P76" s="194">
        <f t="shared" si="8"/>
        <v>4.5454545454545459</v>
      </c>
      <c r="Q76" s="194">
        <f t="shared" si="8"/>
        <v>4.5454545454545459</v>
      </c>
      <c r="R76" s="194">
        <f t="shared" si="8"/>
        <v>4.5454545454545459</v>
      </c>
      <c r="S76" s="194">
        <f t="shared" si="8"/>
        <v>4.5454545454545459</v>
      </c>
      <c r="T76" s="194">
        <f t="shared" si="8"/>
        <v>9.0909090909090917</v>
      </c>
      <c r="U76" s="194">
        <f t="shared" si="8"/>
        <v>4.5454545454545459</v>
      </c>
      <c r="V76" s="194">
        <f t="shared" si="8"/>
        <v>9.0909090909090917</v>
      </c>
      <c r="W76" s="194">
        <f t="shared" si="8"/>
        <v>4.5454545454545459</v>
      </c>
      <c r="X76" s="194">
        <f t="shared" si="8"/>
        <v>4.5454545454545459</v>
      </c>
      <c r="Y76" s="194">
        <f t="shared" si="8"/>
        <v>4.5454545454545459</v>
      </c>
      <c r="Z76" s="194">
        <f t="shared" si="8"/>
        <v>4.5454545454545459</v>
      </c>
      <c r="AA76" s="194">
        <f t="shared" si="8"/>
        <v>4.5454545454545459</v>
      </c>
      <c r="AB76" s="194">
        <f t="shared" si="8"/>
        <v>9.0909090909090917</v>
      </c>
      <c r="AC76" s="194">
        <f t="shared" ref="AC76:BB76" si="9">AC75*100/$A$75</f>
        <v>4.5454545454545459</v>
      </c>
      <c r="AD76" s="194">
        <f t="shared" si="9"/>
        <v>4.5454545454545459</v>
      </c>
      <c r="AE76" s="194">
        <f t="shared" si="9"/>
        <v>4.5454545454545459</v>
      </c>
      <c r="AF76" s="194">
        <f t="shared" si="9"/>
        <v>4.5454545454545459</v>
      </c>
      <c r="AG76" s="194">
        <f t="shared" si="9"/>
        <v>4.5454545454545459</v>
      </c>
      <c r="AH76" s="194">
        <f t="shared" si="9"/>
        <v>4.5454545454545459</v>
      </c>
      <c r="AI76" s="194">
        <f t="shared" si="9"/>
        <v>4.5454545454545459</v>
      </c>
      <c r="AJ76" s="194">
        <f t="shared" si="9"/>
        <v>4.5454545454545459</v>
      </c>
      <c r="AK76" s="194">
        <f t="shared" si="9"/>
        <v>4.5454545454545459</v>
      </c>
      <c r="AL76" s="194">
        <f t="shared" si="9"/>
        <v>0</v>
      </c>
      <c r="AM76" s="194">
        <f t="shared" si="9"/>
        <v>0</v>
      </c>
      <c r="AN76" s="194">
        <f t="shared" si="9"/>
        <v>0</v>
      </c>
      <c r="AO76" s="194">
        <f t="shared" si="9"/>
        <v>0</v>
      </c>
      <c r="AP76" s="194">
        <f t="shared" si="9"/>
        <v>0</v>
      </c>
      <c r="AQ76" s="194">
        <f t="shared" si="9"/>
        <v>0</v>
      </c>
      <c r="AR76" s="194">
        <f t="shared" si="9"/>
        <v>0</v>
      </c>
      <c r="AS76" s="194">
        <f t="shared" si="9"/>
        <v>0</v>
      </c>
      <c r="AT76" s="194">
        <f t="shared" si="9"/>
        <v>0</v>
      </c>
      <c r="AU76" s="194">
        <f t="shared" si="9"/>
        <v>0</v>
      </c>
      <c r="AV76" s="194">
        <f t="shared" si="9"/>
        <v>0</v>
      </c>
      <c r="AW76" s="194">
        <f t="shared" si="9"/>
        <v>0</v>
      </c>
      <c r="AX76" s="194">
        <f t="shared" si="9"/>
        <v>0</v>
      </c>
      <c r="AY76" s="194">
        <f t="shared" si="9"/>
        <v>0</v>
      </c>
      <c r="AZ76" s="194">
        <f t="shared" si="9"/>
        <v>0</v>
      </c>
      <c r="BA76" s="194">
        <f t="shared" si="9"/>
        <v>0</v>
      </c>
      <c r="BB76" s="194">
        <f t="shared" si="9"/>
        <v>0</v>
      </c>
    </row>
    <row r="77" spans="1:54" s="196" customFormat="1" ht="17.25" customHeight="1">
      <c r="A77" s="360" t="s">
        <v>17</v>
      </c>
      <c r="B77" s="360"/>
      <c r="C77" s="195">
        <f>COUNTIF(C9:C68,"&gt;4")</f>
        <v>0</v>
      </c>
      <c r="D77" s="195">
        <f t="shared" ref="D77:AB77" si="10">COUNTIF(D9:D68,"&gt;4")</f>
        <v>0</v>
      </c>
      <c r="E77" s="195">
        <f t="shared" si="10"/>
        <v>0</v>
      </c>
      <c r="F77" s="195">
        <f t="shared" si="10"/>
        <v>0</v>
      </c>
      <c r="G77" s="195">
        <f t="shared" si="10"/>
        <v>0</v>
      </c>
      <c r="H77" s="195">
        <f t="shared" si="10"/>
        <v>0</v>
      </c>
      <c r="I77" s="195">
        <f t="shared" si="10"/>
        <v>0</v>
      </c>
      <c r="J77" s="195">
        <f t="shared" si="10"/>
        <v>0</v>
      </c>
      <c r="K77" s="195">
        <f t="shared" si="10"/>
        <v>0</v>
      </c>
      <c r="L77" s="195">
        <f t="shared" si="10"/>
        <v>0</v>
      </c>
      <c r="M77" s="195">
        <f t="shared" si="10"/>
        <v>0</v>
      </c>
      <c r="N77" s="195">
        <f t="shared" si="10"/>
        <v>0</v>
      </c>
      <c r="O77" s="195">
        <f t="shared" si="10"/>
        <v>0</v>
      </c>
      <c r="P77" s="195">
        <f t="shared" si="10"/>
        <v>0</v>
      </c>
      <c r="Q77" s="195">
        <f t="shared" si="10"/>
        <v>0</v>
      </c>
      <c r="R77" s="195">
        <f t="shared" si="10"/>
        <v>0</v>
      </c>
      <c r="S77" s="195">
        <f t="shared" si="10"/>
        <v>0</v>
      </c>
      <c r="T77" s="195">
        <f t="shared" si="10"/>
        <v>0</v>
      </c>
      <c r="U77" s="195">
        <f t="shared" si="10"/>
        <v>0</v>
      </c>
      <c r="V77" s="195">
        <f t="shared" si="10"/>
        <v>0</v>
      </c>
      <c r="W77" s="195">
        <f t="shared" si="10"/>
        <v>0</v>
      </c>
      <c r="X77" s="195">
        <f t="shared" si="10"/>
        <v>0</v>
      </c>
      <c r="Y77" s="195">
        <f t="shared" si="10"/>
        <v>0</v>
      </c>
      <c r="Z77" s="195">
        <f t="shared" si="10"/>
        <v>0</v>
      </c>
      <c r="AA77" s="195">
        <f t="shared" si="10"/>
        <v>0</v>
      </c>
      <c r="AB77" s="195">
        <f t="shared" si="10"/>
        <v>0</v>
      </c>
      <c r="AC77" s="252"/>
      <c r="AD77" s="252"/>
      <c r="AE77" s="252"/>
      <c r="AF77" s="252"/>
      <c r="AG77" s="252"/>
      <c r="AH77" s="253"/>
      <c r="AI77" s="253"/>
      <c r="AJ77" s="253"/>
      <c r="AK77" s="253"/>
      <c r="AM77" s="197"/>
      <c r="AN77" s="197"/>
      <c r="AO77" s="197"/>
      <c r="AP77" s="197"/>
    </row>
    <row r="78" spans="1:54" s="196" customFormat="1" ht="11.25" customHeight="1">
      <c r="A78" s="198"/>
      <c r="B78" s="198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  <c r="AA78" s="199"/>
      <c r="AB78" s="199"/>
      <c r="AC78" s="199"/>
      <c r="AD78" s="199"/>
      <c r="AE78" s="199"/>
      <c r="AF78" s="199"/>
      <c r="AG78" s="199"/>
      <c r="AH78" s="199"/>
      <c r="AI78" s="199"/>
      <c r="AJ78" s="199"/>
      <c r="AK78" s="199"/>
      <c r="AM78" s="197"/>
      <c r="AN78" s="197"/>
      <c r="AO78" s="197"/>
      <c r="AP78" s="197"/>
    </row>
    <row r="79" spans="1:54" s="196" customFormat="1" ht="17.25" customHeight="1">
      <c r="A79" s="361" t="s">
        <v>4</v>
      </c>
      <c r="B79" s="361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99"/>
      <c r="Z79" s="199"/>
      <c r="AA79" s="199"/>
      <c r="AB79" s="199"/>
      <c r="AC79" s="199"/>
      <c r="AD79" s="199"/>
      <c r="AE79" s="199"/>
      <c r="AF79" s="199"/>
      <c r="AG79" s="199"/>
      <c r="AH79" s="199"/>
      <c r="AI79" s="199"/>
      <c r="AJ79" s="199"/>
      <c r="AK79" s="199"/>
      <c r="AM79" s="197"/>
      <c r="AN79" s="197"/>
      <c r="AO79" s="197"/>
      <c r="AP79" s="197"/>
    </row>
    <row r="80" spans="1:54" ht="16.5" customHeight="1">
      <c r="A80" s="165">
        <v>1</v>
      </c>
      <c r="B80" s="200" t="s">
        <v>78</v>
      </c>
      <c r="AG80" s="200"/>
      <c r="AH80" s="200"/>
      <c r="AI80" s="200"/>
      <c r="AJ80" s="200"/>
      <c r="AK80" s="200"/>
    </row>
    <row r="81" spans="1:63" ht="16.5" customHeight="1">
      <c r="A81" s="165">
        <v>2</v>
      </c>
      <c r="B81" s="157" t="s">
        <v>79</v>
      </c>
      <c r="AG81" s="200"/>
      <c r="AH81" s="200"/>
      <c r="AI81" s="200"/>
      <c r="AJ81" s="200"/>
      <c r="AK81" s="200"/>
    </row>
    <row r="82" spans="1:63" ht="16.5" customHeight="1">
      <c r="B82" s="200" t="s">
        <v>80</v>
      </c>
      <c r="AG82" s="200"/>
      <c r="AH82" s="200"/>
      <c r="AI82" s="200"/>
      <c r="AJ82" s="200"/>
      <c r="AK82" s="200"/>
    </row>
    <row r="83" spans="1:63" ht="16.5" customHeight="1">
      <c r="A83" s="165">
        <v>3</v>
      </c>
      <c r="B83" s="200" t="s">
        <v>18</v>
      </c>
      <c r="AG83" s="200"/>
      <c r="AH83" s="200"/>
      <c r="AI83" s="200"/>
      <c r="AJ83" s="200"/>
      <c r="AK83" s="200"/>
    </row>
    <row r="84" spans="1:63">
      <c r="AG84" s="200"/>
      <c r="AH84" s="200"/>
      <c r="AI84" s="200"/>
      <c r="AJ84" s="200"/>
      <c r="AK84" s="200"/>
    </row>
    <row r="87" spans="1:63">
      <c r="A87" s="365"/>
      <c r="B87" s="365"/>
      <c r="C87" s="365"/>
      <c r="D87" s="365"/>
      <c r="E87" s="365"/>
      <c r="F87" s="365"/>
      <c r="G87" s="365"/>
    </row>
    <row r="88" spans="1:63" s="159" customFormat="1" ht="16.5" customHeight="1">
      <c r="A88" s="364" t="str">
        <f>"วิเคราะห์ผลการตอบของนักเรียนชั้น"&amp;Data!$D$19 &amp;"   "&amp;"จากการสอบ Pre O-NET  ปีการศึกษา"&amp;"   "&amp;Data!$D$20</f>
        <v xml:space="preserve">วิเคราะห์ผลการตอบของนักเรียนชั้น   จากการสอบ Pre O-NET  ปีการศึกษา   </v>
      </c>
      <c r="B88" s="364"/>
      <c r="C88" s="364"/>
      <c r="D88" s="364"/>
      <c r="E88" s="364"/>
      <c r="F88" s="364"/>
      <c r="G88" s="364"/>
      <c r="H88" s="364"/>
      <c r="I88" s="364"/>
      <c r="J88" s="364"/>
      <c r="K88" s="364"/>
      <c r="L88" s="364"/>
      <c r="M88" s="364"/>
      <c r="N88" s="364"/>
      <c r="O88" s="364"/>
      <c r="P88" s="364"/>
      <c r="Q88" s="364"/>
      <c r="R88" s="364"/>
      <c r="S88" s="364"/>
      <c r="T88" s="364"/>
      <c r="U88" s="364"/>
      <c r="V88" s="364"/>
      <c r="W88" s="364"/>
      <c r="X88" s="364"/>
      <c r="Y88" s="157"/>
      <c r="Z88" s="157"/>
      <c r="AA88" s="157"/>
      <c r="AB88" s="157"/>
      <c r="AC88" s="157"/>
      <c r="AD88" s="157"/>
      <c r="AE88" s="157"/>
      <c r="AF88" s="157"/>
      <c r="AM88" s="201"/>
      <c r="AN88" s="201"/>
      <c r="AO88" s="201"/>
      <c r="AP88" s="201"/>
      <c r="BD88" s="254"/>
      <c r="BE88" s="254"/>
      <c r="BF88" s="254"/>
      <c r="BG88" s="254"/>
      <c r="BH88" s="254"/>
      <c r="BI88" s="254"/>
      <c r="BJ88" s="254"/>
      <c r="BK88" s="254"/>
    </row>
    <row r="89" spans="1:63" s="159" customFormat="1" ht="16.5" customHeight="1">
      <c r="A89" s="358" t="str">
        <f>A2</f>
        <v>กลุ่มสาระการเรียนรู้ภาษาไทย</v>
      </c>
      <c r="B89" s="358"/>
      <c r="C89" s="358"/>
      <c r="D89" s="358"/>
      <c r="E89" s="358"/>
      <c r="F89" s="358"/>
      <c r="G89" s="358"/>
      <c r="H89" s="358"/>
      <c r="I89" s="358"/>
      <c r="J89" s="358"/>
      <c r="K89" s="358"/>
      <c r="L89" s="358"/>
      <c r="M89" s="358"/>
      <c r="N89" s="358"/>
      <c r="O89" s="358"/>
      <c r="P89" s="358"/>
      <c r="Q89" s="358"/>
      <c r="R89" s="358"/>
      <c r="S89" s="358"/>
      <c r="T89" s="358"/>
      <c r="U89" s="358"/>
      <c r="V89" s="358"/>
      <c r="W89" s="358"/>
      <c r="X89" s="358"/>
      <c r="Y89" s="157"/>
      <c r="Z89" s="157"/>
      <c r="AA89" s="157"/>
      <c r="AB89" s="157"/>
      <c r="AC89" s="157"/>
      <c r="AD89" s="157"/>
      <c r="AE89" s="157"/>
      <c r="AF89" s="157"/>
      <c r="AM89" s="201"/>
      <c r="AN89" s="201"/>
      <c r="AO89" s="201"/>
      <c r="AP89" s="201"/>
      <c r="BD89" s="254"/>
      <c r="BE89" s="254"/>
      <c r="BF89" s="254"/>
      <c r="BG89" s="254"/>
      <c r="BH89" s="254"/>
      <c r="BI89" s="254"/>
      <c r="BJ89" s="254"/>
      <c r="BK89" s="254"/>
    </row>
    <row r="90" spans="1:63" s="159" customFormat="1" ht="16.5" customHeight="1">
      <c r="A90" s="364" t="str">
        <f>A3</f>
        <v>โรงเรียนบ้านกุดโบสถ์   กลุ่มพัฒนาคุณภาพและมาตรฐานการศึกษาชมตะวัน</v>
      </c>
      <c r="B90" s="364"/>
      <c r="C90" s="364"/>
      <c r="D90" s="364"/>
      <c r="E90" s="364"/>
      <c r="F90" s="364"/>
      <c r="G90" s="364"/>
      <c r="H90" s="364"/>
      <c r="I90" s="364"/>
      <c r="J90" s="364"/>
      <c r="K90" s="364"/>
      <c r="L90" s="364"/>
      <c r="M90" s="364"/>
      <c r="N90" s="364"/>
      <c r="O90" s="364"/>
      <c r="P90" s="364"/>
      <c r="Q90" s="364"/>
      <c r="R90" s="364"/>
      <c r="S90" s="364"/>
      <c r="T90" s="364"/>
      <c r="U90" s="364"/>
      <c r="V90" s="364"/>
      <c r="W90" s="364"/>
      <c r="X90" s="364"/>
      <c r="Y90" s="157"/>
      <c r="Z90" s="157"/>
      <c r="AA90" s="157"/>
      <c r="AB90" s="157"/>
      <c r="AC90" s="157"/>
      <c r="AD90" s="157"/>
      <c r="AE90" s="157"/>
      <c r="AF90" s="157"/>
      <c r="AM90" s="201"/>
      <c r="AN90" s="201"/>
      <c r="AO90" s="201"/>
      <c r="AP90" s="201"/>
      <c r="BD90" s="254"/>
      <c r="BE90" s="254"/>
      <c r="BF90" s="254"/>
      <c r="BG90" s="254"/>
      <c r="BH90" s="254"/>
      <c r="BI90" s="254"/>
      <c r="BJ90" s="254"/>
      <c r="BK90" s="254"/>
    </row>
    <row r="91" spans="1:63" s="159" customFormat="1" ht="16.5" customHeight="1">
      <c r="A91" s="359" t="str">
        <f>A4</f>
        <v>สำนักงานเขตพื้นที่การศึกษาประถมศึกษานครราชสีมา เขต 3</v>
      </c>
      <c r="B91" s="359"/>
      <c r="C91" s="359"/>
      <c r="D91" s="359"/>
      <c r="E91" s="359"/>
      <c r="F91" s="359"/>
      <c r="G91" s="359"/>
      <c r="H91" s="359"/>
      <c r="I91" s="359"/>
      <c r="J91" s="359"/>
      <c r="K91" s="359"/>
      <c r="L91" s="359"/>
      <c r="M91" s="359"/>
      <c r="N91" s="359"/>
      <c r="O91" s="359"/>
      <c r="P91" s="359"/>
      <c r="Q91" s="359"/>
      <c r="R91" s="359"/>
      <c r="S91" s="359"/>
      <c r="T91" s="359"/>
      <c r="U91" s="359"/>
      <c r="V91" s="359"/>
      <c r="W91" s="359"/>
      <c r="X91" s="359"/>
      <c r="Y91" s="157"/>
      <c r="Z91" s="157"/>
      <c r="AA91" s="157"/>
      <c r="AB91" s="157"/>
      <c r="AC91" s="157"/>
      <c r="AD91" s="157"/>
      <c r="AE91" s="157"/>
      <c r="AF91" s="157"/>
      <c r="AM91" s="201"/>
      <c r="AN91" s="201"/>
      <c r="AO91" s="201"/>
      <c r="AP91" s="201"/>
      <c r="BD91" s="341" t="s">
        <v>82</v>
      </c>
      <c r="BE91" s="341"/>
      <c r="BF91" s="341"/>
      <c r="BG91" s="341"/>
      <c r="BH91" s="341"/>
      <c r="BI91" s="341"/>
      <c r="BJ91" s="341"/>
      <c r="BK91" s="341"/>
    </row>
    <row r="92" spans="1:63" ht="15" customHeight="1">
      <c r="A92" s="370" t="s">
        <v>0</v>
      </c>
      <c r="B92" s="202"/>
      <c r="C92" s="355" t="s">
        <v>1</v>
      </c>
      <c r="D92" s="356"/>
      <c r="E92" s="356"/>
      <c r="F92" s="356"/>
      <c r="G92" s="356"/>
      <c r="H92" s="356"/>
      <c r="I92" s="356"/>
      <c r="J92" s="356"/>
      <c r="K92" s="356"/>
      <c r="L92" s="356"/>
      <c r="M92" s="356"/>
      <c r="N92" s="356"/>
      <c r="O92" s="356"/>
      <c r="P92" s="356"/>
      <c r="Q92" s="356"/>
      <c r="R92" s="356"/>
      <c r="S92" s="356"/>
      <c r="T92" s="356"/>
      <c r="U92" s="356"/>
      <c r="V92" s="356"/>
      <c r="W92" s="356"/>
      <c r="X92" s="356"/>
      <c r="Y92" s="356"/>
      <c r="Z92" s="356"/>
      <c r="AA92" s="356"/>
      <c r="AB92" s="356"/>
      <c r="AC92" s="356"/>
      <c r="AD92" s="356"/>
      <c r="AE92" s="356"/>
      <c r="AF92" s="356"/>
      <c r="AG92" s="356"/>
      <c r="AH92" s="356"/>
      <c r="AI92" s="356"/>
      <c r="AJ92" s="356"/>
      <c r="AK92" s="357"/>
      <c r="BD92" s="259">
        <v>1</v>
      </c>
      <c r="BE92" s="260">
        <v>2</v>
      </c>
      <c r="BF92" s="261">
        <v>3</v>
      </c>
      <c r="BG92" s="262">
        <v>4</v>
      </c>
      <c r="BH92" s="263">
        <v>5</v>
      </c>
      <c r="BI92" s="274" t="s">
        <v>107</v>
      </c>
      <c r="BJ92" s="353" t="s">
        <v>88</v>
      </c>
      <c r="BK92" s="346" t="s">
        <v>10</v>
      </c>
    </row>
    <row r="93" spans="1:63" ht="15" customHeight="1">
      <c r="A93" s="371"/>
      <c r="B93" s="203" t="str">
        <f t="shared" ref="B93:AK95" si="11">B6</f>
        <v>คะแนน</v>
      </c>
      <c r="C93" s="204">
        <f t="shared" si="11"/>
        <v>2.5</v>
      </c>
      <c r="D93" s="204">
        <f t="shared" si="11"/>
        <v>2.5</v>
      </c>
      <c r="E93" s="204">
        <f t="shared" si="11"/>
        <v>2.5</v>
      </c>
      <c r="F93" s="204">
        <f t="shared" si="11"/>
        <v>2.5</v>
      </c>
      <c r="G93" s="204">
        <f t="shared" si="11"/>
        <v>2.5</v>
      </c>
      <c r="H93" s="204">
        <f t="shared" si="11"/>
        <v>2.5</v>
      </c>
      <c r="I93" s="204">
        <f t="shared" si="11"/>
        <v>2.5</v>
      </c>
      <c r="J93" s="204">
        <f t="shared" si="11"/>
        <v>2.5</v>
      </c>
      <c r="K93" s="204">
        <f t="shared" si="11"/>
        <v>2.5</v>
      </c>
      <c r="L93" s="204">
        <f t="shared" si="11"/>
        <v>2.5</v>
      </c>
      <c r="M93" s="204">
        <f t="shared" si="11"/>
        <v>2.5</v>
      </c>
      <c r="N93" s="204">
        <f t="shared" si="11"/>
        <v>2.5</v>
      </c>
      <c r="O93" s="204">
        <f t="shared" si="11"/>
        <v>2.5</v>
      </c>
      <c r="P93" s="204">
        <f t="shared" si="11"/>
        <v>2.5</v>
      </c>
      <c r="Q93" s="204">
        <f t="shared" si="11"/>
        <v>2.5</v>
      </c>
      <c r="R93" s="204">
        <f t="shared" si="11"/>
        <v>2.5</v>
      </c>
      <c r="S93" s="204">
        <f t="shared" si="11"/>
        <v>2.5</v>
      </c>
      <c r="T93" s="204">
        <f t="shared" si="11"/>
        <v>2.5</v>
      </c>
      <c r="U93" s="204">
        <f t="shared" si="11"/>
        <v>2.5</v>
      </c>
      <c r="V93" s="204">
        <f t="shared" si="11"/>
        <v>2.5</v>
      </c>
      <c r="W93" s="204">
        <f t="shared" si="11"/>
        <v>2.5</v>
      </c>
      <c r="X93" s="204">
        <f t="shared" si="11"/>
        <v>2.5</v>
      </c>
      <c r="Y93" s="204">
        <f t="shared" si="11"/>
        <v>2.5</v>
      </c>
      <c r="Z93" s="204">
        <f t="shared" si="11"/>
        <v>2.5</v>
      </c>
      <c r="AA93" s="204">
        <f t="shared" si="11"/>
        <v>2.5</v>
      </c>
      <c r="AB93" s="204">
        <f t="shared" si="11"/>
        <v>2.5</v>
      </c>
      <c r="AC93" s="205">
        <f t="shared" si="11"/>
        <v>5</v>
      </c>
      <c r="AD93" s="205">
        <f t="shared" si="11"/>
        <v>5</v>
      </c>
      <c r="AE93" s="205">
        <f t="shared" si="11"/>
        <v>5</v>
      </c>
      <c r="AF93" s="205">
        <f t="shared" si="11"/>
        <v>5</v>
      </c>
      <c r="AG93" s="205">
        <f t="shared" si="11"/>
        <v>5</v>
      </c>
      <c r="AH93" s="205">
        <f t="shared" si="11"/>
        <v>2</v>
      </c>
      <c r="AI93" s="205">
        <f t="shared" si="11"/>
        <v>2</v>
      </c>
      <c r="AJ93" s="205">
        <f t="shared" si="11"/>
        <v>3</v>
      </c>
      <c r="AK93" s="205">
        <f t="shared" si="11"/>
        <v>3</v>
      </c>
      <c r="BD93" s="259">
        <v>30</v>
      </c>
      <c r="BE93" s="260">
        <v>18</v>
      </c>
      <c r="BF93" s="261">
        <v>12.5</v>
      </c>
      <c r="BG93" s="262">
        <v>27</v>
      </c>
      <c r="BH93" s="263">
        <v>12.5</v>
      </c>
      <c r="BI93" s="308">
        <f>SUM(BD93:BH93)</f>
        <v>100</v>
      </c>
      <c r="BJ93" s="353"/>
      <c r="BK93" s="347"/>
    </row>
    <row r="94" spans="1:63" ht="15" hidden="1" customHeight="1">
      <c r="A94" s="371"/>
      <c r="B94" s="173" t="str">
        <f t="shared" si="11"/>
        <v>เฉลย</v>
      </c>
      <c r="C94" s="173">
        <f t="shared" si="11"/>
        <v>4</v>
      </c>
      <c r="D94" s="173">
        <f t="shared" si="11"/>
        <v>3</v>
      </c>
      <c r="E94" s="173">
        <f t="shared" si="11"/>
        <v>2</v>
      </c>
      <c r="F94" s="173">
        <f t="shared" si="11"/>
        <v>4</v>
      </c>
      <c r="G94" s="173">
        <f t="shared" si="11"/>
        <v>3</v>
      </c>
      <c r="H94" s="173">
        <f t="shared" si="11"/>
        <v>4</v>
      </c>
      <c r="I94" s="173">
        <f t="shared" si="11"/>
        <v>4</v>
      </c>
      <c r="J94" s="173">
        <f t="shared" si="11"/>
        <v>3</v>
      </c>
      <c r="K94" s="173">
        <f t="shared" si="11"/>
        <v>1</v>
      </c>
      <c r="L94" s="173">
        <f t="shared" si="11"/>
        <v>1</v>
      </c>
      <c r="M94" s="173">
        <f t="shared" si="11"/>
        <v>2</v>
      </c>
      <c r="N94" s="173">
        <f t="shared" si="11"/>
        <v>3</v>
      </c>
      <c r="O94" s="173">
        <f t="shared" si="11"/>
        <v>1</v>
      </c>
      <c r="P94" s="173">
        <f t="shared" si="11"/>
        <v>4</v>
      </c>
      <c r="Q94" s="173">
        <f t="shared" si="11"/>
        <v>3</v>
      </c>
      <c r="R94" s="173">
        <f t="shared" si="11"/>
        <v>4</v>
      </c>
      <c r="S94" s="173">
        <f t="shared" si="11"/>
        <v>4</v>
      </c>
      <c r="T94" s="173">
        <f t="shared" si="11"/>
        <v>1</v>
      </c>
      <c r="U94" s="173">
        <f t="shared" si="11"/>
        <v>1</v>
      </c>
      <c r="V94" s="173">
        <f t="shared" si="11"/>
        <v>4</v>
      </c>
      <c r="W94" s="173">
        <f t="shared" si="11"/>
        <v>2</v>
      </c>
      <c r="X94" s="173">
        <f t="shared" si="11"/>
        <v>3</v>
      </c>
      <c r="Y94" s="173">
        <f t="shared" si="11"/>
        <v>1</v>
      </c>
      <c r="Z94" s="173">
        <f t="shared" si="11"/>
        <v>3</v>
      </c>
      <c r="AA94" s="173">
        <f t="shared" si="11"/>
        <v>4</v>
      </c>
      <c r="AB94" s="173">
        <f t="shared" si="11"/>
        <v>4</v>
      </c>
      <c r="AC94" s="173">
        <f t="shared" si="11"/>
        <v>23</v>
      </c>
      <c r="AD94" s="173">
        <f t="shared" si="11"/>
        <v>35</v>
      </c>
      <c r="AE94" s="173">
        <f t="shared" si="11"/>
        <v>45</v>
      </c>
      <c r="AF94" s="173">
        <f t="shared" si="11"/>
        <v>45</v>
      </c>
      <c r="AG94" s="173">
        <f t="shared" si="11"/>
        <v>23</v>
      </c>
      <c r="AH94" s="173">
        <f t="shared" si="11"/>
        <v>0</v>
      </c>
      <c r="AI94" s="173">
        <f t="shared" si="11"/>
        <v>0</v>
      </c>
      <c r="AJ94" s="173">
        <f t="shared" si="11"/>
        <v>0</v>
      </c>
      <c r="AK94" s="173">
        <f t="shared" si="11"/>
        <v>0</v>
      </c>
      <c r="AS94" s="349">
        <f>AC94</f>
        <v>23</v>
      </c>
      <c r="AT94" s="350"/>
      <c r="AU94" s="349">
        <f>AD94</f>
        <v>35</v>
      </c>
      <c r="AV94" s="350"/>
      <c r="AW94" s="349">
        <f>AE94</f>
        <v>45</v>
      </c>
      <c r="AX94" s="350"/>
      <c r="AY94" s="206">
        <f>AF94</f>
        <v>45</v>
      </c>
      <c r="AZ94" s="206"/>
      <c r="BA94" s="349">
        <f>AG94</f>
        <v>23</v>
      </c>
      <c r="BB94" s="350"/>
      <c r="BD94" s="259"/>
      <c r="BE94" s="260"/>
      <c r="BF94" s="261"/>
      <c r="BG94" s="262"/>
      <c r="BH94" s="263"/>
      <c r="BI94" s="362" t="s">
        <v>5</v>
      </c>
      <c r="BJ94" s="353"/>
      <c r="BK94" s="347"/>
    </row>
    <row r="95" spans="1:63" ht="21">
      <c r="A95" s="372"/>
      <c r="B95" s="207" t="str">
        <f t="shared" si="11"/>
        <v>ชื่อ / ข้อสอบที่</v>
      </c>
      <c r="C95" s="207">
        <f t="shared" si="11"/>
        <v>1</v>
      </c>
      <c r="D95" s="207">
        <f t="shared" si="11"/>
        <v>2</v>
      </c>
      <c r="E95" s="207">
        <f t="shared" si="11"/>
        <v>3</v>
      </c>
      <c r="F95" s="207">
        <f t="shared" si="11"/>
        <v>4</v>
      </c>
      <c r="G95" s="207">
        <f t="shared" si="11"/>
        <v>5</v>
      </c>
      <c r="H95" s="207">
        <f t="shared" si="11"/>
        <v>6</v>
      </c>
      <c r="I95" s="207">
        <f t="shared" si="11"/>
        <v>7</v>
      </c>
      <c r="J95" s="207">
        <f t="shared" si="11"/>
        <v>8</v>
      </c>
      <c r="K95" s="207">
        <f t="shared" si="11"/>
        <v>9</v>
      </c>
      <c r="L95" s="207">
        <f t="shared" si="11"/>
        <v>10</v>
      </c>
      <c r="M95" s="207">
        <f t="shared" si="11"/>
        <v>11</v>
      </c>
      <c r="N95" s="207">
        <f t="shared" si="11"/>
        <v>12</v>
      </c>
      <c r="O95" s="207">
        <f t="shared" si="11"/>
        <v>13</v>
      </c>
      <c r="P95" s="207">
        <f t="shared" si="11"/>
        <v>14</v>
      </c>
      <c r="Q95" s="207">
        <f t="shared" si="11"/>
        <v>15</v>
      </c>
      <c r="R95" s="207">
        <f t="shared" si="11"/>
        <v>16</v>
      </c>
      <c r="S95" s="207">
        <f t="shared" si="11"/>
        <v>17</v>
      </c>
      <c r="T95" s="207">
        <f t="shared" si="11"/>
        <v>18</v>
      </c>
      <c r="U95" s="207">
        <f t="shared" si="11"/>
        <v>19</v>
      </c>
      <c r="V95" s="207">
        <f t="shared" si="11"/>
        <v>20</v>
      </c>
      <c r="W95" s="207">
        <f t="shared" si="11"/>
        <v>21</v>
      </c>
      <c r="X95" s="207">
        <f t="shared" si="11"/>
        <v>22</v>
      </c>
      <c r="Y95" s="207">
        <f t="shared" si="11"/>
        <v>23</v>
      </c>
      <c r="Z95" s="207">
        <f t="shared" si="11"/>
        <v>24</v>
      </c>
      <c r="AA95" s="207">
        <f t="shared" si="11"/>
        <v>25</v>
      </c>
      <c r="AB95" s="207">
        <f t="shared" si="11"/>
        <v>26</v>
      </c>
      <c r="AC95" s="207">
        <f t="shared" si="11"/>
        <v>27</v>
      </c>
      <c r="AD95" s="207">
        <f t="shared" si="11"/>
        <v>28</v>
      </c>
      <c r="AE95" s="207">
        <f t="shared" si="11"/>
        <v>29</v>
      </c>
      <c r="AF95" s="207">
        <f t="shared" si="11"/>
        <v>30</v>
      </c>
      <c r="AG95" s="208">
        <f t="shared" si="11"/>
        <v>31</v>
      </c>
      <c r="AH95" s="208">
        <f t="shared" si="11"/>
        <v>32</v>
      </c>
      <c r="AI95" s="208">
        <f t="shared" si="11"/>
        <v>33</v>
      </c>
      <c r="AJ95" s="208">
        <f t="shared" si="11"/>
        <v>34</v>
      </c>
      <c r="AK95" s="207">
        <f t="shared" si="11"/>
        <v>35</v>
      </c>
      <c r="AS95" s="351">
        <f>AC95</f>
        <v>27</v>
      </c>
      <c r="AT95" s="352"/>
      <c r="AU95" s="351">
        <f>AD95</f>
        <v>28</v>
      </c>
      <c r="AV95" s="352"/>
      <c r="AW95" s="351">
        <f>AE95</f>
        <v>29</v>
      </c>
      <c r="AX95" s="352"/>
      <c r="AY95" s="351">
        <f>AF95</f>
        <v>30</v>
      </c>
      <c r="AZ95" s="352"/>
      <c r="BA95" s="351">
        <f>AG95</f>
        <v>31</v>
      </c>
      <c r="BB95" s="352"/>
      <c r="BD95" s="264" t="s">
        <v>83</v>
      </c>
      <c r="BE95" s="265" t="s">
        <v>84</v>
      </c>
      <c r="BF95" s="266" t="s">
        <v>85</v>
      </c>
      <c r="BG95" s="267" t="s">
        <v>86</v>
      </c>
      <c r="BH95" s="268" t="s">
        <v>87</v>
      </c>
      <c r="BI95" s="363"/>
      <c r="BJ95" s="354"/>
      <c r="BK95" s="347"/>
    </row>
    <row r="96" spans="1:63" ht="14.25" customHeight="1">
      <c r="A96" s="209">
        <f t="shared" ref="A96:B111" si="12">IF(A9&lt;=0,"  ",A9)</f>
        <v>1</v>
      </c>
      <c r="B96" s="210" t="str">
        <f t="shared" si="12"/>
        <v>เด็กชายกิตติศักดิ์  อุวิทัต</v>
      </c>
      <c r="C96" s="211">
        <f>IF(C9&lt;=0,"  ",IF(C9=C$7,C$6,0))</f>
        <v>2.5</v>
      </c>
      <c r="D96" s="211">
        <f>IF(D9&lt;=0,"  ",IF(D9=D$7,D$6,0))</f>
        <v>2.5</v>
      </c>
      <c r="E96" s="211">
        <f t="shared" ref="C96:AB99" si="13">IF(E9&lt;=0,"  ",IF(E9=E$7,E$6,0))</f>
        <v>2.5</v>
      </c>
      <c r="F96" s="211">
        <f t="shared" si="13"/>
        <v>2.5</v>
      </c>
      <c r="G96" s="211">
        <f t="shared" si="13"/>
        <v>2.5</v>
      </c>
      <c r="H96" s="211">
        <f t="shared" si="13"/>
        <v>2.5</v>
      </c>
      <c r="I96" s="211">
        <f t="shared" si="13"/>
        <v>2.5</v>
      </c>
      <c r="J96" s="211">
        <f t="shared" si="13"/>
        <v>2.5</v>
      </c>
      <c r="K96" s="211">
        <f t="shared" si="13"/>
        <v>2.5</v>
      </c>
      <c r="L96" s="211">
        <f t="shared" si="13"/>
        <v>2.5</v>
      </c>
      <c r="M96" s="211">
        <f t="shared" si="13"/>
        <v>2.5</v>
      </c>
      <c r="N96" s="211">
        <f t="shared" si="13"/>
        <v>2.5</v>
      </c>
      <c r="O96" s="211">
        <f t="shared" si="13"/>
        <v>2.5</v>
      </c>
      <c r="P96" s="211">
        <f t="shared" si="13"/>
        <v>2.5</v>
      </c>
      <c r="Q96" s="211">
        <f t="shared" si="13"/>
        <v>2.5</v>
      </c>
      <c r="R96" s="211">
        <f t="shared" si="13"/>
        <v>2.5</v>
      </c>
      <c r="S96" s="211">
        <f t="shared" si="13"/>
        <v>2.5</v>
      </c>
      <c r="T96" s="211">
        <f t="shared" ref="T96:T127" si="14">IF(T9&lt;=0,"  ",IF(T9=T$7,T$6,0))</f>
        <v>2.5</v>
      </c>
      <c r="U96" s="211">
        <f t="shared" si="13"/>
        <v>2.5</v>
      </c>
      <c r="V96" s="211">
        <f t="shared" si="13"/>
        <v>2.5</v>
      </c>
      <c r="W96" s="211">
        <f t="shared" si="13"/>
        <v>2.5</v>
      </c>
      <c r="X96" s="211">
        <f t="shared" si="13"/>
        <v>2.5</v>
      </c>
      <c r="Y96" s="211">
        <f t="shared" si="13"/>
        <v>2.5</v>
      </c>
      <c r="Z96" s="211">
        <f t="shared" si="13"/>
        <v>2.5</v>
      </c>
      <c r="AA96" s="211">
        <f t="shared" si="13"/>
        <v>2.5</v>
      </c>
      <c r="AB96" s="211">
        <f t="shared" si="13"/>
        <v>2.5</v>
      </c>
      <c r="AC96" s="220">
        <f t="shared" ref="AC96:AC127" si="15">IF(ISNA(VLOOKUP(AC9,ท27,2,0)),0,VLOOKUP(AC9,ท27,2,0))</f>
        <v>5</v>
      </c>
      <c r="AD96" s="220">
        <f t="shared" ref="AD96:AD127" si="16">IF(ISNA(VLOOKUP(AD9,ท28,2,0)),0,VLOOKUP(AD9,ท28,2,0))</f>
        <v>5</v>
      </c>
      <c r="AE96" s="220">
        <f t="shared" ref="AE96:AE127" si="17">IF(ISNA(VLOOKUP(AE9,ท29,2,0)),0,VLOOKUP(AE9,ท29,2,0))</f>
        <v>5</v>
      </c>
      <c r="AF96" s="220">
        <f t="shared" ref="AF96:AF127" si="18">IF(ISNA(VLOOKUP(AF9,ท30,2,0)),0,VLOOKUP(AF9,ท30,2,0))</f>
        <v>5</v>
      </c>
      <c r="AG96" s="220">
        <f t="shared" ref="AG96:AG127" si="19">IF(ISNA(VLOOKUP(AG9,ท31,2,0)),0,VLOOKUP(AG9,ท31,2,0))</f>
        <v>5</v>
      </c>
      <c r="AH96" s="211">
        <f t="shared" ref="AH96:AK115" si="20">AH9</f>
        <v>2</v>
      </c>
      <c r="AI96" s="211">
        <f t="shared" si="20"/>
        <v>2</v>
      </c>
      <c r="AJ96" s="211">
        <f t="shared" si="20"/>
        <v>3</v>
      </c>
      <c r="AK96" s="211">
        <f t="shared" si="20"/>
        <v>3</v>
      </c>
      <c r="AS96" s="213">
        <v>23</v>
      </c>
      <c r="AT96" s="213">
        <v>5</v>
      </c>
      <c r="AU96" s="214">
        <v>35</v>
      </c>
      <c r="AV96" s="214">
        <v>5</v>
      </c>
      <c r="AW96" s="213">
        <v>45</v>
      </c>
      <c r="AX96" s="213">
        <v>5</v>
      </c>
      <c r="AY96" s="213">
        <v>45</v>
      </c>
      <c r="AZ96" s="213">
        <v>5</v>
      </c>
      <c r="BA96" s="213">
        <v>23</v>
      </c>
      <c r="BB96" s="213">
        <v>5</v>
      </c>
      <c r="BD96" s="269">
        <f>SUM(C96:H96,AC96:AE96)</f>
        <v>30</v>
      </c>
      <c r="BE96" s="270">
        <f>SUM(I96:L96,AH96,AJ96:AK96)</f>
        <v>18</v>
      </c>
      <c r="BF96" s="271">
        <f>SUM(M96:Q96)</f>
        <v>12.5</v>
      </c>
      <c r="BG96" s="272">
        <f>SUM(R96:W96,AF96:AG96,AI96)</f>
        <v>27</v>
      </c>
      <c r="BH96" s="273">
        <f>SUM(X96:AB96)</f>
        <v>12.5</v>
      </c>
      <c r="BI96" s="274">
        <f>SUM(BD96:BH96)</f>
        <v>100</v>
      </c>
      <c r="BJ96" s="275" t="str">
        <f>IF(BI96&lt;26,"ปรับปรุง",IF(BI96&lt;46,"พอใช้",IF(BI96&lt;66,"ดี","ดีเยี่ยม")))</f>
        <v>ดีเยี่ยม</v>
      </c>
      <c r="BK96" s="276">
        <f>RANK(BI96,BI$96:BI$155)</f>
        <v>1</v>
      </c>
    </row>
    <row r="97" spans="1:63" ht="14.25" customHeight="1">
      <c r="A97" s="103">
        <f t="shared" si="12"/>
        <v>2</v>
      </c>
      <c r="B97" s="215" t="str">
        <f t="shared" si="12"/>
        <v>เด็กชายจักริน  แก้วนางรอง</v>
      </c>
      <c r="C97" s="212">
        <f t="shared" si="13"/>
        <v>0</v>
      </c>
      <c r="D97" s="212">
        <f t="shared" si="13"/>
        <v>0</v>
      </c>
      <c r="E97" s="212">
        <f t="shared" si="13"/>
        <v>0</v>
      </c>
      <c r="F97" s="212">
        <f t="shared" si="13"/>
        <v>2.5</v>
      </c>
      <c r="G97" s="212">
        <f t="shared" si="13"/>
        <v>0</v>
      </c>
      <c r="H97" s="212">
        <f t="shared" si="13"/>
        <v>0</v>
      </c>
      <c r="I97" s="212">
        <f t="shared" si="13"/>
        <v>0</v>
      </c>
      <c r="J97" s="212">
        <f t="shared" si="13"/>
        <v>0</v>
      </c>
      <c r="K97" s="212">
        <f t="shared" si="13"/>
        <v>0</v>
      </c>
      <c r="L97" s="212">
        <f t="shared" si="13"/>
        <v>0</v>
      </c>
      <c r="M97" s="212">
        <f t="shared" si="13"/>
        <v>0</v>
      </c>
      <c r="N97" s="212">
        <f t="shared" si="13"/>
        <v>2.5</v>
      </c>
      <c r="O97" s="212">
        <f t="shared" si="13"/>
        <v>2.5</v>
      </c>
      <c r="P97" s="212">
        <f t="shared" si="13"/>
        <v>0</v>
      </c>
      <c r="Q97" s="212">
        <f t="shared" si="13"/>
        <v>0</v>
      </c>
      <c r="R97" s="212">
        <f t="shared" si="13"/>
        <v>0</v>
      </c>
      <c r="S97" s="212">
        <f t="shared" si="13"/>
        <v>0</v>
      </c>
      <c r="T97" s="212">
        <f t="shared" si="14"/>
        <v>2.5</v>
      </c>
      <c r="U97" s="212">
        <f t="shared" si="13"/>
        <v>0</v>
      </c>
      <c r="V97" s="212">
        <f t="shared" si="13"/>
        <v>2.5</v>
      </c>
      <c r="W97" s="212">
        <f t="shared" si="13"/>
        <v>0</v>
      </c>
      <c r="X97" s="212">
        <f t="shared" si="13"/>
        <v>0</v>
      </c>
      <c r="Y97" s="212">
        <f t="shared" si="13"/>
        <v>0</v>
      </c>
      <c r="Z97" s="212">
        <f t="shared" si="13"/>
        <v>0</v>
      </c>
      <c r="AA97" s="212">
        <f t="shared" si="13"/>
        <v>0</v>
      </c>
      <c r="AB97" s="212">
        <f t="shared" si="13"/>
        <v>2.5</v>
      </c>
      <c r="AC97" s="221">
        <f t="shared" si="15"/>
        <v>5</v>
      </c>
      <c r="AD97" s="221">
        <f t="shared" si="16"/>
        <v>0</v>
      </c>
      <c r="AE97" s="221">
        <f t="shared" si="17"/>
        <v>0</v>
      </c>
      <c r="AF97" s="221">
        <f t="shared" si="18"/>
        <v>0</v>
      </c>
      <c r="AG97" s="221">
        <f t="shared" si="19"/>
        <v>2.5</v>
      </c>
      <c r="AH97" s="212">
        <f t="shared" si="20"/>
        <v>1</v>
      </c>
      <c r="AI97" s="212">
        <f t="shared" si="20"/>
        <v>1.5</v>
      </c>
      <c r="AJ97" s="212">
        <f t="shared" si="20"/>
        <v>1.5</v>
      </c>
      <c r="AK97" s="212">
        <f t="shared" si="20"/>
        <v>2</v>
      </c>
      <c r="AS97" s="213">
        <v>32</v>
      </c>
      <c r="AT97" s="213">
        <v>5</v>
      </c>
      <c r="AU97" s="214">
        <v>53</v>
      </c>
      <c r="AV97" s="214">
        <v>5</v>
      </c>
      <c r="AW97" s="213">
        <v>54</v>
      </c>
      <c r="AX97" s="213">
        <v>5</v>
      </c>
      <c r="AY97" s="213">
        <v>54</v>
      </c>
      <c r="AZ97" s="213">
        <v>5</v>
      </c>
      <c r="BA97" s="213">
        <v>32</v>
      </c>
      <c r="BB97" s="213">
        <v>5</v>
      </c>
      <c r="BD97" s="277">
        <f t="shared" ref="BD97:BD155" si="21">SUM(C97:H97,AC97:AE97)</f>
        <v>7.5</v>
      </c>
      <c r="BE97" s="278">
        <f t="shared" ref="BE97:BE155" si="22">SUM(I97:L97,AH97,AJ97:AK97)</f>
        <v>4.5</v>
      </c>
      <c r="BF97" s="279">
        <f t="shared" ref="BF97:BF155" si="23">SUM(M97:Q97)</f>
        <v>5</v>
      </c>
      <c r="BG97" s="280">
        <f t="shared" ref="BG97:BG155" si="24">SUM(R97:W97,AF97:AG97,AI97)</f>
        <v>9</v>
      </c>
      <c r="BH97" s="281">
        <f t="shared" ref="BH97:BH155" si="25">SUM(X97:AB97)</f>
        <v>2.5</v>
      </c>
      <c r="BI97" s="282">
        <f t="shared" ref="BI97:BI155" si="26">SUM(BD97:BH97)</f>
        <v>28.5</v>
      </c>
      <c r="BJ97" s="283" t="str">
        <f t="shared" ref="BJ97:BJ155" si="27">IF(BI97&lt;26,"ปรับปรุง",IF(BI97&lt;46,"พอใช้",IF(BI97&lt;66,"ดี","ดีเยี่ยม")))</f>
        <v>พอใช้</v>
      </c>
      <c r="BK97" s="284">
        <f t="shared" ref="BK97:BK155" si="28">RANK(BI97,BI$96:BI$155)</f>
        <v>2</v>
      </c>
    </row>
    <row r="98" spans="1:63" ht="14.25" customHeight="1">
      <c r="A98" s="103">
        <f t="shared" si="12"/>
        <v>3</v>
      </c>
      <c r="B98" s="103" t="str">
        <f t="shared" si="12"/>
        <v>เด็กชายจิรวัฒน์  ปะเว</v>
      </c>
      <c r="C98" s="212" t="str">
        <f t="shared" si="13"/>
        <v xml:space="preserve">  </v>
      </c>
      <c r="D98" s="212" t="str">
        <f t="shared" si="13"/>
        <v xml:space="preserve">  </v>
      </c>
      <c r="E98" s="212" t="str">
        <f t="shared" si="13"/>
        <v xml:space="preserve">  </v>
      </c>
      <c r="F98" s="212" t="str">
        <f t="shared" si="13"/>
        <v xml:space="preserve">  </v>
      </c>
      <c r="G98" s="212" t="str">
        <f t="shared" si="13"/>
        <v xml:space="preserve">  </v>
      </c>
      <c r="H98" s="212" t="str">
        <f t="shared" si="13"/>
        <v xml:space="preserve">  </v>
      </c>
      <c r="I98" s="212" t="str">
        <f t="shared" si="13"/>
        <v xml:space="preserve">  </v>
      </c>
      <c r="J98" s="212" t="str">
        <f t="shared" si="13"/>
        <v xml:space="preserve">  </v>
      </c>
      <c r="K98" s="212" t="str">
        <f t="shared" si="13"/>
        <v xml:space="preserve">  </v>
      </c>
      <c r="L98" s="212" t="str">
        <f t="shared" si="13"/>
        <v xml:space="preserve">  </v>
      </c>
      <c r="M98" s="212" t="str">
        <f t="shared" si="13"/>
        <v xml:space="preserve">  </v>
      </c>
      <c r="N98" s="212" t="str">
        <f t="shared" si="13"/>
        <v xml:space="preserve">  </v>
      </c>
      <c r="O98" s="212" t="str">
        <f t="shared" si="13"/>
        <v xml:space="preserve">  </v>
      </c>
      <c r="P98" s="212" t="str">
        <f t="shared" si="13"/>
        <v xml:space="preserve">  </v>
      </c>
      <c r="Q98" s="212" t="str">
        <f t="shared" si="13"/>
        <v xml:space="preserve">  </v>
      </c>
      <c r="R98" s="212" t="str">
        <f t="shared" si="13"/>
        <v xml:space="preserve">  </v>
      </c>
      <c r="S98" s="212" t="str">
        <f t="shared" si="13"/>
        <v xml:space="preserve">  </v>
      </c>
      <c r="T98" s="212" t="str">
        <f t="shared" si="14"/>
        <v xml:space="preserve">  </v>
      </c>
      <c r="U98" s="212" t="str">
        <f t="shared" si="13"/>
        <v xml:space="preserve">  </v>
      </c>
      <c r="V98" s="212" t="str">
        <f t="shared" si="13"/>
        <v xml:space="preserve">  </v>
      </c>
      <c r="W98" s="212" t="str">
        <f t="shared" si="13"/>
        <v xml:space="preserve">  </v>
      </c>
      <c r="X98" s="212" t="str">
        <f t="shared" si="13"/>
        <v xml:space="preserve">  </v>
      </c>
      <c r="Y98" s="212" t="str">
        <f t="shared" si="13"/>
        <v xml:space="preserve">  </v>
      </c>
      <c r="Z98" s="212" t="str">
        <f t="shared" si="13"/>
        <v xml:space="preserve">  </v>
      </c>
      <c r="AA98" s="212" t="str">
        <f t="shared" si="13"/>
        <v xml:space="preserve">  </v>
      </c>
      <c r="AB98" s="212" t="str">
        <f t="shared" si="13"/>
        <v xml:space="preserve">  </v>
      </c>
      <c r="AC98" s="221">
        <f t="shared" si="15"/>
        <v>0</v>
      </c>
      <c r="AD98" s="221">
        <f t="shared" si="16"/>
        <v>0</v>
      </c>
      <c r="AE98" s="221">
        <f t="shared" si="17"/>
        <v>0</v>
      </c>
      <c r="AF98" s="221">
        <f t="shared" si="18"/>
        <v>0</v>
      </c>
      <c r="AG98" s="221">
        <f t="shared" si="19"/>
        <v>0</v>
      </c>
      <c r="AH98" s="212">
        <f t="shared" si="20"/>
        <v>0</v>
      </c>
      <c r="AI98" s="212">
        <f t="shared" si="20"/>
        <v>0</v>
      </c>
      <c r="AJ98" s="212">
        <f t="shared" si="20"/>
        <v>0</v>
      </c>
      <c r="AK98" s="212">
        <f t="shared" si="20"/>
        <v>0</v>
      </c>
      <c r="AS98" s="213">
        <v>12</v>
      </c>
      <c r="AT98" s="213">
        <v>2.5</v>
      </c>
      <c r="AU98" s="214">
        <v>13</v>
      </c>
      <c r="AV98" s="216">
        <v>2.5</v>
      </c>
      <c r="AW98" s="213">
        <v>14</v>
      </c>
      <c r="AX98" s="217">
        <v>2.5</v>
      </c>
      <c r="AY98" s="213">
        <v>14</v>
      </c>
      <c r="AZ98" s="217">
        <v>2.5</v>
      </c>
      <c r="BA98" s="213">
        <v>12</v>
      </c>
      <c r="BB98" s="213">
        <v>2.5</v>
      </c>
      <c r="BD98" s="277">
        <f t="shared" si="21"/>
        <v>0</v>
      </c>
      <c r="BE98" s="278">
        <f t="shared" si="22"/>
        <v>0</v>
      </c>
      <c r="BF98" s="279">
        <f t="shared" si="23"/>
        <v>0</v>
      </c>
      <c r="BG98" s="280">
        <f t="shared" si="24"/>
        <v>0</v>
      </c>
      <c r="BH98" s="281">
        <f t="shared" si="25"/>
        <v>0</v>
      </c>
      <c r="BI98" s="282">
        <f t="shared" si="26"/>
        <v>0</v>
      </c>
      <c r="BJ98" s="283" t="str">
        <f t="shared" si="27"/>
        <v>ปรับปรุง</v>
      </c>
      <c r="BK98" s="284">
        <f t="shared" si="28"/>
        <v>3</v>
      </c>
    </row>
    <row r="99" spans="1:63" ht="14.25" customHeight="1">
      <c r="A99" s="103">
        <f t="shared" si="12"/>
        <v>4</v>
      </c>
      <c r="B99" s="103" t="str">
        <f t="shared" si="12"/>
        <v>เด็กชายเจษฎาภรณ์  เชื้อชาติ</v>
      </c>
      <c r="C99" s="212" t="str">
        <f t="shared" si="13"/>
        <v xml:space="preserve">  </v>
      </c>
      <c r="D99" s="212" t="str">
        <f t="shared" si="13"/>
        <v xml:space="preserve">  </v>
      </c>
      <c r="E99" s="212" t="str">
        <f t="shared" si="13"/>
        <v xml:space="preserve">  </v>
      </c>
      <c r="F99" s="212" t="str">
        <f t="shared" si="13"/>
        <v xml:space="preserve">  </v>
      </c>
      <c r="G99" s="212" t="str">
        <f t="shared" si="13"/>
        <v xml:space="preserve">  </v>
      </c>
      <c r="H99" s="212" t="str">
        <f t="shared" si="13"/>
        <v xml:space="preserve">  </v>
      </c>
      <c r="I99" s="212" t="str">
        <f t="shared" si="13"/>
        <v xml:space="preserve">  </v>
      </c>
      <c r="J99" s="212" t="str">
        <f t="shared" si="13"/>
        <v xml:space="preserve">  </v>
      </c>
      <c r="K99" s="212" t="str">
        <f t="shared" si="13"/>
        <v xml:space="preserve">  </v>
      </c>
      <c r="L99" s="212" t="str">
        <f t="shared" si="13"/>
        <v xml:space="preserve">  </v>
      </c>
      <c r="M99" s="212" t="str">
        <f t="shared" si="13"/>
        <v xml:space="preserve">  </v>
      </c>
      <c r="N99" s="212" t="str">
        <f t="shared" si="13"/>
        <v xml:space="preserve">  </v>
      </c>
      <c r="O99" s="212" t="str">
        <f t="shared" si="13"/>
        <v xml:space="preserve">  </v>
      </c>
      <c r="P99" s="212" t="str">
        <f t="shared" si="13"/>
        <v xml:space="preserve">  </v>
      </c>
      <c r="Q99" s="212" t="str">
        <f t="shared" si="13"/>
        <v xml:space="preserve">  </v>
      </c>
      <c r="R99" s="212" t="str">
        <f t="shared" si="13"/>
        <v xml:space="preserve">  </v>
      </c>
      <c r="S99" s="212" t="str">
        <f t="shared" si="13"/>
        <v xml:space="preserve">  </v>
      </c>
      <c r="T99" s="212" t="str">
        <f t="shared" si="14"/>
        <v xml:space="preserve">  </v>
      </c>
      <c r="U99" s="212" t="str">
        <f t="shared" si="13"/>
        <v xml:space="preserve">  </v>
      </c>
      <c r="V99" s="212" t="str">
        <f t="shared" si="13"/>
        <v xml:space="preserve">  </v>
      </c>
      <c r="W99" s="212" t="str">
        <f t="shared" si="13"/>
        <v xml:space="preserve">  </v>
      </c>
      <c r="X99" s="212" t="str">
        <f t="shared" si="13"/>
        <v xml:space="preserve">  </v>
      </c>
      <c r="Y99" s="212" t="str">
        <f t="shared" si="13"/>
        <v xml:space="preserve">  </v>
      </c>
      <c r="Z99" s="212" t="str">
        <f t="shared" si="13"/>
        <v xml:space="preserve">  </v>
      </c>
      <c r="AA99" s="212" t="str">
        <f t="shared" si="13"/>
        <v xml:space="preserve">  </v>
      </c>
      <c r="AB99" s="212" t="str">
        <f t="shared" si="13"/>
        <v xml:space="preserve">  </v>
      </c>
      <c r="AC99" s="221">
        <f t="shared" si="15"/>
        <v>0</v>
      </c>
      <c r="AD99" s="221">
        <f t="shared" si="16"/>
        <v>0</v>
      </c>
      <c r="AE99" s="221">
        <f t="shared" si="17"/>
        <v>0</v>
      </c>
      <c r="AF99" s="221">
        <f t="shared" si="18"/>
        <v>0</v>
      </c>
      <c r="AG99" s="221">
        <f t="shared" si="19"/>
        <v>0</v>
      </c>
      <c r="AH99" s="212">
        <f t="shared" si="20"/>
        <v>0</v>
      </c>
      <c r="AI99" s="212">
        <f t="shared" si="20"/>
        <v>0</v>
      </c>
      <c r="AJ99" s="212">
        <f t="shared" si="20"/>
        <v>0</v>
      </c>
      <c r="AK99" s="212">
        <f t="shared" si="20"/>
        <v>0</v>
      </c>
      <c r="AS99" s="213">
        <v>13</v>
      </c>
      <c r="AT99" s="213">
        <v>2.5</v>
      </c>
      <c r="AU99" s="214">
        <v>15</v>
      </c>
      <c r="AV99" s="216">
        <v>2.5</v>
      </c>
      <c r="AW99" s="213">
        <v>15</v>
      </c>
      <c r="AX99" s="217">
        <v>2.5</v>
      </c>
      <c r="AY99" s="213">
        <v>15</v>
      </c>
      <c r="AZ99" s="217">
        <v>2.5</v>
      </c>
      <c r="BA99" s="213">
        <v>13</v>
      </c>
      <c r="BB99" s="213">
        <v>2.5</v>
      </c>
      <c r="BD99" s="277">
        <f t="shared" si="21"/>
        <v>0</v>
      </c>
      <c r="BE99" s="278">
        <f t="shared" si="22"/>
        <v>0</v>
      </c>
      <c r="BF99" s="279">
        <f t="shared" si="23"/>
        <v>0</v>
      </c>
      <c r="BG99" s="280">
        <f t="shared" si="24"/>
        <v>0</v>
      </c>
      <c r="BH99" s="281">
        <f t="shared" si="25"/>
        <v>0</v>
      </c>
      <c r="BI99" s="282">
        <f t="shared" si="26"/>
        <v>0</v>
      </c>
      <c r="BJ99" s="283" t="str">
        <f t="shared" si="27"/>
        <v>ปรับปรุง</v>
      </c>
      <c r="BK99" s="284">
        <f t="shared" si="28"/>
        <v>3</v>
      </c>
    </row>
    <row r="100" spans="1:63" ht="14.25" customHeight="1">
      <c r="A100" s="103">
        <f t="shared" si="12"/>
        <v>5</v>
      </c>
      <c r="B100" s="103" t="str">
        <f t="shared" si="12"/>
        <v>เด็กชายเด็กชายชัชวาล  ปึงเจริญปัญญา</v>
      </c>
      <c r="C100" s="212" t="str">
        <f t="shared" ref="C100:AB103" si="29">IF(C13&lt;=0,"  ",IF(C13=C$7,C$6,0))</f>
        <v xml:space="preserve">  </v>
      </c>
      <c r="D100" s="212" t="str">
        <f t="shared" si="29"/>
        <v xml:space="preserve">  </v>
      </c>
      <c r="E100" s="212" t="str">
        <f t="shared" si="29"/>
        <v xml:space="preserve">  </v>
      </c>
      <c r="F100" s="212" t="str">
        <f t="shared" si="29"/>
        <v xml:space="preserve">  </v>
      </c>
      <c r="G100" s="212" t="str">
        <f t="shared" si="29"/>
        <v xml:space="preserve">  </v>
      </c>
      <c r="H100" s="212" t="str">
        <f t="shared" si="29"/>
        <v xml:space="preserve">  </v>
      </c>
      <c r="I100" s="212" t="str">
        <f t="shared" si="29"/>
        <v xml:space="preserve">  </v>
      </c>
      <c r="J100" s="212" t="str">
        <f t="shared" si="29"/>
        <v xml:space="preserve">  </v>
      </c>
      <c r="K100" s="212" t="str">
        <f t="shared" si="29"/>
        <v xml:space="preserve">  </v>
      </c>
      <c r="L100" s="212" t="str">
        <f t="shared" si="29"/>
        <v xml:space="preserve">  </v>
      </c>
      <c r="M100" s="212" t="str">
        <f t="shared" si="29"/>
        <v xml:space="preserve">  </v>
      </c>
      <c r="N100" s="212" t="str">
        <f t="shared" si="29"/>
        <v xml:space="preserve">  </v>
      </c>
      <c r="O100" s="212" t="str">
        <f t="shared" si="29"/>
        <v xml:space="preserve">  </v>
      </c>
      <c r="P100" s="212" t="str">
        <f t="shared" si="29"/>
        <v xml:space="preserve">  </v>
      </c>
      <c r="Q100" s="212" t="str">
        <f t="shared" si="29"/>
        <v xml:space="preserve">  </v>
      </c>
      <c r="R100" s="212" t="str">
        <f t="shared" si="29"/>
        <v xml:space="preserve">  </v>
      </c>
      <c r="S100" s="212" t="str">
        <f t="shared" si="29"/>
        <v xml:space="preserve">  </v>
      </c>
      <c r="T100" s="212" t="str">
        <f t="shared" si="14"/>
        <v xml:space="preserve">  </v>
      </c>
      <c r="U100" s="212" t="str">
        <f t="shared" si="29"/>
        <v xml:space="preserve">  </v>
      </c>
      <c r="V100" s="212" t="str">
        <f t="shared" si="29"/>
        <v xml:space="preserve">  </v>
      </c>
      <c r="W100" s="212" t="str">
        <f t="shared" si="29"/>
        <v xml:space="preserve">  </v>
      </c>
      <c r="X100" s="212" t="str">
        <f t="shared" si="29"/>
        <v xml:space="preserve">  </v>
      </c>
      <c r="Y100" s="212" t="str">
        <f t="shared" si="29"/>
        <v xml:space="preserve">  </v>
      </c>
      <c r="Z100" s="212" t="str">
        <f t="shared" si="29"/>
        <v xml:space="preserve">  </v>
      </c>
      <c r="AA100" s="212" t="str">
        <f t="shared" si="29"/>
        <v xml:space="preserve">  </v>
      </c>
      <c r="AB100" s="212" t="str">
        <f t="shared" si="29"/>
        <v xml:space="preserve">  </v>
      </c>
      <c r="AC100" s="221">
        <f t="shared" si="15"/>
        <v>0</v>
      </c>
      <c r="AD100" s="221">
        <f t="shared" si="16"/>
        <v>0</v>
      </c>
      <c r="AE100" s="221">
        <f t="shared" si="17"/>
        <v>0</v>
      </c>
      <c r="AF100" s="221">
        <f t="shared" si="18"/>
        <v>0</v>
      </c>
      <c r="AG100" s="221">
        <f t="shared" si="19"/>
        <v>0</v>
      </c>
      <c r="AH100" s="212">
        <f t="shared" si="20"/>
        <v>0</v>
      </c>
      <c r="AI100" s="212">
        <f t="shared" si="20"/>
        <v>0</v>
      </c>
      <c r="AJ100" s="212">
        <f t="shared" si="20"/>
        <v>0</v>
      </c>
      <c r="AK100" s="212">
        <f t="shared" si="20"/>
        <v>0</v>
      </c>
      <c r="AS100" s="213">
        <v>21</v>
      </c>
      <c r="AT100" s="213">
        <v>2.5</v>
      </c>
      <c r="AU100" s="214">
        <v>23</v>
      </c>
      <c r="AV100" s="216">
        <v>2.5</v>
      </c>
      <c r="AW100" s="213">
        <v>24</v>
      </c>
      <c r="AX100" s="217">
        <v>2.5</v>
      </c>
      <c r="AY100" s="213">
        <v>24</v>
      </c>
      <c r="AZ100" s="217">
        <v>2.5</v>
      </c>
      <c r="BA100" s="213">
        <v>21</v>
      </c>
      <c r="BB100" s="213">
        <v>2.5</v>
      </c>
      <c r="BD100" s="277">
        <f t="shared" si="21"/>
        <v>0</v>
      </c>
      <c r="BE100" s="278">
        <f t="shared" si="22"/>
        <v>0</v>
      </c>
      <c r="BF100" s="279">
        <f t="shared" si="23"/>
        <v>0</v>
      </c>
      <c r="BG100" s="280">
        <f t="shared" si="24"/>
        <v>0</v>
      </c>
      <c r="BH100" s="281">
        <f t="shared" si="25"/>
        <v>0</v>
      </c>
      <c r="BI100" s="282">
        <f t="shared" si="26"/>
        <v>0</v>
      </c>
      <c r="BJ100" s="283" t="str">
        <f t="shared" si="27"/>
        <v>ปรับปรุง</v>
      </c>
      <c r="BK100" s="284">
        <f t="shared" si="28"/>
        <v>3</v>
      </c>
    </row>
    <row r="101" spans="1:63" ht="14.25" customHeight="1">
      <c r="A101" s="103">
        <f t="shared" si="12"/>
        <v>6</v>
      </c>
      <c r="B101" s="103" t="str">
        <f t="shared" si="12"/>
        <v>เด็กชายนครินทร์  ไหวกระโทก</v>
      </c>
      <c r="C101" s="212" t="str">
        <f t="shared" si="29"/>
        <v xml:space="preserve">  </v>
      </c>
      <c r="D101" s="212" t="str">
        <f t="shared" si="29"/>
        <v xml:space="preserve">  </v>
      </c>
      <c r="E101" s="212" t="str">
        <f t="shared" si="29"/>
        <v xml:space="preserve">  </v>
      </c>
      <c r="F101" s="212" t="str">
        <f t="shared" si="29"/>
        <v xml:space="preserve">  </v>
      </c>
      <c r="G101" s="212" t="str">
        <f t="shared" si="29"/>
        <v xml:space="preserve">  </v>
      </c>
      <c r="H101" s="212" t="str">
        <f t="shared" si="29"/>
        <v xml:space="preserve">  </v>
      </c>
      <c r="I101" s="212" t="str">
        <f t="shared" si="29"/>
        <v xml:space="preserve">  </v>
      </c>
      <c r="J101" s="212" t="str">
        <f t="shared" si="29"/>
        <v xml:space="preserve">  </v>
      </c>
      <c r="K101" s="212" t="str">
        <f t="shared" si="29"/>
        <v xml:space="preserve">  </v>
      </c>
      <c r="L101" s="212" t="str">
        <f t="shared" si="29"/>
        <v xml:space="preserve">  </v>
      </c>
      <c r="M101" s="212" t="str">
        <f t="shared" si="29"/>
        <v xml:space="preserve">  </v>
      </c>
      <c r="N101" s="212" t="str">
        <f t="shared" si="29"/>
        <v xml:space="preserve">  </v>
      </c>
      <c r="O101" s="212" t="str">
        <f t="shared" si="29"/>
        <v xml:space="preserve">  </v>
      </c>
      <c r="P101" s="212" t="str">
        <f t="shared" si="29"/>
        <v xml:space="preserve">  </v>
      </c>
      <c r="Q101" s="212" t="str">
        <f t="shared" si="29"/>
        <v xml:space="preserve">  </v>
      </c>
      <c r="R101" s="212" t="str">
        <f t="shared" si="29"/>
        <v xml:space="preserve">  </v>
      </c>
      <c r="S101" s="212" t="str">
        <f t="shared" si="29"/>
        <v xml:space="preserve">  </v>
      </c>
      <c r="T101" s="212" t="str">
        <f t="shared" si="14"/>
        <v xml:space="preserve">  </v>
      </c>
      <c r="U101" s="212" t="str">
        <f t="shared" si="29"/>
        <v xml:space="preserve">  </v>
      </c>
      <c r="V101" s="212" t="str">
        <f t="shared" si="29"/>
        <v xml:space="preserve">  </v>
      </c>
      <c r="W101" s="212" t="str">
        <f t="shared" si="29"/>
        <v xml:space="preserve">  </v>
      </c>
      <c r="X101" s="212" t="str">
        <f t="shared" si="29"/>
        <v xml:space="preserve">  </v>
      </c>
      <c r="Y101" s="212" t="str">
        <f t="shared" si="29"/>
        <v xml:space="preserve">  </v>
      </c>
      <c r="Z101" s="212" t="str">
        <f t="shared" si="29"/>
        <v xml:space="preserve">  </v>
      </c>
      <c r="AA101" s="212" t="str">
        <f t="shared" si="29"/>
        <v xml:space="preserve">  </v>
      </c>
      <c r="AB101" s="212" t="str">
        <f t="shared" si="29"/>
        <v xml:space="preserve">  </v>
      </c>
      <c r="AC101" s="221">
        <f t="shared" si="15"/>
        <v>0</v>
      </c>
      <c r="AD101" s="221">
        <f t="shared" si="16"/>
        <v>0</v>
      </c>
      <c r="AE101" s="221">
        <f t="shared" si="17"/>
        <v>0</v>
      </c>
      <c r="AF101" s="221">
        <f t="shared" si="18"/>
        <v>0</v>
      </c>
      <c r="AG101" s="221">
        <f t="shared" si="19"/>
        <v>0</v>
      </c>
      <c r="AH101" s="212">
        <f t="shared" si="20"/>
        <v>0</v>
      </c>
      <c r="AI101" s="212">
        <f t="shared" si="20"/>
        <v>0</v>
      </c>
      <c r="AJ101" s="212">
        <f t="shared" si="20"/>
        <v>0</v>
      </c>
      <c r="AK101" s="212">
        <f t="shared" si="20"/>
        <v>0</v>
      </c>
      <c r="AS101" s="213">
        <v>22</v>
      </c>
      <c r="AT101" s="213">
        <v>2.5</v>
      </c>
      <c r="AU101" s="214">
        <v>25</v>
      </c>
      <c r="AV101" s="216">
        <v>2.5</v>
      </c>
      <c r="AW101" s="213">
        <v>25</v>
      </c>
      <c r="AX101" s="217">
        <v>2.5</v>
      </c>
      <c r="AY101" s="213">
        <v>25</v>
      </c>
      <c r="AZ101" s="217">
        <v>2.5</v>
      </c>
      <c r="BA101" s="213">
        <v>22</v>
      </c>
      <c r="BB101" s="213">
        <v>2.5</v>
      </c>
      <c r="BD101" s="277">
        <f t="shared" si="21"/>
        <v>0</v>
      </c>
      <c r="BE101" s="278">
        <f t="shared" si="22"/>
        <v>0</v>
      </c>
      <c r="BF101" s="279">
        <f t="shared" si="23"/>
        <v>0</v>
      </c>
      <c r="BG101" s="280">
        <f t="shared" si="24"/>
        <v>0</v>
      </c>
      <c r="BH101" s="281">
        <f t="shared" si="25"/>
        <v>0</v>
      </c>
      <c r="BI101" s="282">
        <f t="shared" si="26"/>
        <v>0</v>
      </c>
      <c r="BJ101" s="283" t="str">
        <f t="shared" si="27"/>
        <v>ปรับปรุง</v>
      </c>
      <c r="BK101" s="284">
        <f t="shared" si="28"/>
        <v>3</v>
      </c>
    </row>
    <row r="102" spans="1:63" ht="14.25" customHeight="1">
      <c r="A102" s="103">
        <f t="shared" si="12"/>
        <v>7</v>
      </c>
      <c r="B102" s="103" t="str">
        <f t="shared" si="12"/>
        <v>เด็กชายวงศกร  นามนุ</v>
      </c>
      <c r="C102" s="212" t="str">
        <f t="shared" si="29"/>
        <v xml:space="preserve">  </v>
      </c>
      <c r="D102" s="212" t="str">
        <f t="shared" si="29"/>
        <v xml:space="preserve">  </v>
      </c>
      <c r="E102" s="212" t="str">
        <f t="shared" si="29"/>
        <v xml:space="preserve">  </v>
      </c>
      <c r="F102" s="212" t="str">
        <f t="shared" si="29"/>
        <v xml:space="preserve">  </v>
      </c>
      <c r="G102" s="212" t="str">
        <f t="shared" si="29"/>
        <v xml:space="preserve">  </v>
      </c>
      <c r="H102" s="212" t="str">
        <f t="shared" si="29"/>
        <v xml:space="preserve">  </v>
      </c>
      <c r="I102" s="212" t="str">
        <f t="shared" si="29"/>
        <v xml:space="preserve">  </v>
      </c>
      <c r="J102" s="212" t="str">
        <f t="shared" si="29"/>
        <v xml:space="preserve">  </v>
      </c>
      <c r="K102" s="212" t="str">
        <f t="shared" si="29"/>
        <v xml:space="preserve">  </v>
      </c>
      <c r="L102" s="212" t="str">
        <f t="shared" si="29"/>
        <v xml:space="preserve">  </v>
      </c>
      <c r="M102" s="212" t="str">
        <f t="shared" si="29"/>
        <v xml:space="preserve">  </v>
      </c>
      <c r="N102" s="212" t="str">
        <f t="shared" si="29"/>
        <v xml:space="preserve">  </v>
      </c>
      <c r="O102" s="212" t="str">
        <f t="shared" si="29"/>
        <v xml:space="preserve">  </v>
      </c>
      <c r="P102" s="212" t="str">
        <f t="shared" si="29"/>
        <v xml:space="preserve">  </v>
      </c>
      <c r="Q102" s="212" t="str">
        <f t="shared" si="29"/>
        <v xml:space="preserve">  </v>
      </c>
      <c r="R102" s="212" t="str">
        <f t="shared" si="29"/>
        <v xml:space="preserve">  </v>
      </c>
      <c r="S102" s="212" t="str">
        <f t="shared" si="29"/>
        <v xml:space="preserve">  </v>
      </c>
      <c r="T102" s="212" t="str">
        <f t="shared" si="14"/>
        <v xml:space="preserve">  </v>
      </c>
      <c r="U102" s="212" t="str">
        <f t="shared" si="29"/>
        <v xml:space="preserve">  </v>
      </c>
      <c r="V102" s="212" t="str">
        <f t="shared" si="29"/>
        <v xml:space="preserve">  </v>
      </c>
      <c r="W102" s="212" t="str">
        <f t="shared" si="29"/>
        <v xml:space="preserve">  </v>
      </c>
      <c r="X102" s="212" t="str">
        <f t="shared" si="29"/>
        <v xml:space="preserve">  </v>
      </c>
      <c r="Y102" s="212" t="str">
        <f t="shared" si="29"/>
        <v xml:space="preserve">  </v>
      </c>
      <c r="Z102" s="212" t="str">
        <f t="shared" si="29"/>
        <v xml:space="preserve">  </v>
      </c>
      <c r="AA102" s="212" t="str">
        <f t="shared" si="29"/>
        <v xml:space="preserve">  </v>
      </c>
      <c r="AB102" s="212" t="str">
        <f t="shared" si="29"/>
        <v xml:space="preserve">  </v>
      </c>
      <c r="AC102" s="221">
        <f t="shared" si="15"/>
        <v>0</v>
      </c>
      <c r="AD102" s="221">
        <f t="shared" si="16"/>
        <v>0</v>
      </c>
      <c r="AE102" s="221">
        <f t="shared" si="17"/>
        <v>0</v>
      </c>
      <c r="AF102" s="221">
        <f t="shared" si="18"/>
        <v>0</v>
      </c>
      <c r="AG102" s="221">
        <f t="shared" si="19"/>
        <v>0</v>
      </c>
      <c r="AH102" s="212">
        <f t="shared" si="20"/>
        <v>0</v>
      </c>
      <c r="AI102" s="212">
        <f t="shared" si="20"/>
        <v>0</v>
      </c>
      <c r="AJ102" s="212">
        <f t="shared" si="20"/>
        <v>0</v>
      </c>
      <c r="AK102" s="212">
        <f t="shared" si="20"/>
        <v>0</v>
      </c>
      <c r="AS102" s="213">
        <v>24</v>
      </c>
      <c r="AT102" s="213">
        <v>2.5</v>
      </c>
      <c r="AU102" s="214">
        <v>31</v>
      </c>
      <c r="AV102" s="216">
        <v>2.5</v>
      </c>
      <c r="AW102" s="213">
        <v>34</v>
      </c>
      <c r="AX102" s="217">
        <v>2.5</v>
      </c>
      <c r="AY102" s="213">
        <v>34</v>
      </c>
      <c r="AZ102" s="217">
        <v>2.5</v>
      </c>
      <c r="BA102" s="213">
        <v>24</v>
      </c>
      <c r="BB102" s="213">
        <v>2.5</v>
      </c>
      <c r="BD102" s="277">
        <f t="shared" si="21"/>
        <v>0</v>
      </c>
      <c r="BE102" s="278">
        <f t="shared" si="22"/>
        <v>0</v>
      </c>
      <c r="BF102" s="279">
        <f t="shared" si="23"/>
        <v>0</v>
      </c>
      <c r="BG102" s="280">
        <f t="shared" si="24"/>
        <v>0</v>
      </c>
      <c r="BH102" s="281">
        <f t="shared" si="25"/>
        <v>0</v>
      </c>
      <c r="BI102" s="282">
        <f t="shared" si="26"/>
        <v>0</v>
      </c>
      <c r="BJ102" s="283" t="str">
        <f t="shared" si="27"/>
        <v>ปรับปรุง</v>
      </c>
      <c r="BK102" s="284">
        <f t="shared" si="28"/>
        <v>3</v>
      </c>
    </row>
    <row r="103" spans="1:63" ht="14.25" customHeight="1">
      <c r="A103" s="103">
        <f t="shared" si="12"/>
        <v>8</v>
      </c>
      <c r="B103" s="103" t="str">
        <f t="shared" si="12"/>
        <v>เด็กชายสันต์ภพ  ประสมโค</v>
      </c>
      <c r="C103" s="212" t="str">
        <f t="shared" si="29"/>
        <v xml:space="preserve">  </v>
      </c>
      <c r="D103" s="212" t="str">
        <f t="shared" si="29"/>
        <v xml:space="preserve">  </v>
      </c>
      <c r="E103" s="212" t="str">
        <f t="shared" si="29"/>
        <v xml:space="preserve">  </v>
      </c>
      <c r="F103" s="212" t="str">
        <f t="shared" si="29"/>
        <v xml:space="preserve">  </v>
      </c>
      <c r="G103" s="212" t="str">
        <f t="shared" si="29"/>
        <v xml:space="preserve">  </v>
      </c>
      <c r="H103" s="212" t="str">
        <f t="shared" si="29"/>
        <v xml:space="preserve">  </v>
      </c>
      <c r="I103" s="212" t="str">
        <f t="shared" si="29"/>
        <v xml:space="preserve">  </v>
      </c>
      <c r="J103" s="212" t="str">
        <f t="shared" si="29"/>
        <v xml:space="preserve">  </v>
      </c>
      <c r="K103" s="212" t="str">
        <f t="shared" si="29"/>
        <v xml:space="preserve">  </v>
      </c>
      <c r="L103" s="212" t="str">
        <f t="shared" si="29"/>
        <v xml:space="preserve">  </v>
      </c>
      <c r="M103" s="212" t="str">
        <f t="shared" si="29"/>
        <v xml:space="preserve">  </v>
      </c>
      <c r="N103" s="212" t="str">
        <f t="shared" si="29"/>
        <v xml:space="preserve">  </v>
      </c>
      <c r="O103" s="212" t="str">
        <f t="shared" si="29"/>
        <v xml:space="preserve">  </v>
      </c>
      <c r="P103" s="212" t="str">
        <f t="shared" si="29"/>
        <v xml:space="preserve">  </v>
      </c>
      <c r="Q103" s="212" t="str">
        <f t="shared" si="29"/>
        <v xml:space="preserve">  </v>
      </c>
      <c r="R103" s="212" t="str">
        <f t="shared" si="29"/>
        <v xml:space="preserve">  </v>
      </c>
      <c r="S103" s="212" t="str">
        <f t="shared" si="29"/>
        <v xml:space="preserve">  </v>
      </c>
      <c r="T103" s="212" t="str">
        <f t="shared" si="14"/>
        <v xml:space="preserve">  </v>
      </c>
      <c r="U103" s="212" t="str">
        <f t="shared" si="29"/>
        <v xml:space="preserve">  </v>
      </c>
      <c r="V103" s="212" t="str">
        <f t="shared" si="29"/>
        <v xml:space="preserve">  </v>
      </c>
      <c r="W103" s="212" t="str">
        <f t="shared" si="29"/>
        <v xml:space="preserve">  </v>
      </c>
      <c r="X103" s="212" t="str">
        <f t="shared" si="29"/>
        <v xml:space="preserve">  </v>
      </c>
      <c r="Y103" s="212" t="str">
        <f t="shared" si="29"/>
        <v xml:space="preserve">  </v>
      </c>
      <c r="Z103" s="212" t="str">
        <f t="shared" si="29"/>
        <v xml:space="preserve">  </v>
      </c>
      <c r="AA103" s="212" t="str">
        <f t="shared" si="29"/>
        <v xml:space="preserve">  </v>
      </c>
      <c r="AB103" s="212" t="str">
        <f t="shared" si="29"/>
        <v xml:space="preserve">  </v>
      </c>
      <c r="AC103" s="221">
        <f t="shared" si="15"/>
        <v>0</v>
      </c>
      <c r="AD103" s="221">
        <f t="shared" si="16"/>
        <v>0</v>
      </c>
      <c r="AE103" s="221">
        <f t="shared" si="17"/>
        <v>0</v>
      </c>
      <c r="AF103" s="221">
        <f t="shared" si="18"/>
        <v>0</v>
      </c>
      <c r="AG103" s="221">
        <f t="shared" si="19"/>
        <v>0</v>
      </c>
      <c r="AH103" s="212">
        <f t="shared" si="20"/>
        <v>0</v>
      </c>
      <c r="AI103" s="212">
        <f t="shared" si="20"/>
        <v>0</v>
      </c>
      <c r="AJ103" s="212">
        <f t="shared" si="20"/>
        <v>0</v>
      </c>
      <c r="AK103" s="212">
        <f t="shared" si="20"/>
        <v>0</v>
      </c>
      <c r="AS103" s="213">
        <v>25</v>
      </c>
      <c r="AT103" s="213">
        <v>2.5</v>
      </c>
      <c r="AU103" s="214">
        <v>32</v>
      </c>
      <c r="AV103" s="216">
        <v>2.5</v>
      </c>
      <c r="AW103" s="213">
        <v>35</v>
      </c>
      <c r="AX103" s="217">
        <v>2.5</v>
      </c>
      <c r="AY103" s="213">
        <v>35</v>
      </c>
      <c r="AZ103" s="217">
        <v>2.5</v>
      </c>
      <c r="BA103" s="213">
        <v>25</v>
      </c>
      <c r="BB103" s="213">
        <v>2.5</v>
      </c>
      <c r="BD103" s="277">
        <f t="shared" si="21"/>
        <v>0</v>
      </c>
      <c r="BE103" s="278">
        <f t="shared" si="22"/>
        <v>0</v>
      </c>
      <c r="BF103" s="279">
        <f t="shared" si="23"/>
        <v>0</v>
      </c>
      <c r="BG103" s="280">
        <f t="shared" si="24"/>
        <v>0</v>
      </c>
      <c r="BH103" s="281">
        <f t="shared" si="25"/>
        <v>0</v>
      </c>
      <c r="BI103" s="282">
        <f t="shared" si="26"/>
        <v>0</v>
      </c>
      <c r="BJ103" s="283" t="str">
        <f t="shared" si="27"/>
        <v>ปรับปรุง</v>
      </c>
      <c r="BK103" s="284">
        <f t="shared" si="28"/>
        <v>3</v>
      </c>
    </row>
    <row r="104" spans="1:63" ht="14.25" customHeight="1">
      <c r="A104" s="103">
        <f t="shared" si="12"/>
        <v>9</v>
      </c>
      <c r="B104" s="103" t="str">
        <f t="shared" si="12"/>
        <v>เด็กชายสุเทพ  สุขพิมาน</v>
      </c>
      <c r="C104" s="212" t="str">
        <f t="shared" ref="C104:AB107" si="30">IF(C17&lt;=0,"  ",IF(C17=C$7,C$6,0))</f>
        <v xml:space="preserve">  </v>
      </c>
      <c r="D104" s="212" t="str">
        <f t="shared" si="30"/>
        <v xml:space="preserve">  </v>
      </c>
      <c r="E104" s="212" t="str">
        <f t="shared" si="30"/>
        <v xml:space="preserve">  </v>
      </c>
      <c r="F104" s="212" t="str">
        <f t="shared" si="30"/>
        <v xml:space="preserve">  </v>
      </c>
      <c r="G104" s="212" t="str">
        <f t="shared" si="30"/>
        <v xml:space="preserve">  </v>
      </c>
      <c r="H104" s="212" t="str">
        <f t="shared" si="30"/>
        <v xml:space="preserve">  </v>
      </c>
      <c r="I104" s="212" t="str">
        <f t="shared" si="30"/>
        <v xml:space="preserve">  </v>
      </c>
      <c r="J104" s="212" t="str">
        <f t="shared" si="30"/>
        <v xml:space="preserve">  </v>
      </c>
      <c r="K104" s="212" t="str">
        <f t="shared" si="30"/>
        <v xml:space="preserve">  </v>
      </c>
      <c r="L104" s="212" t="str">
        <f t="shared" si="30"/>
        <v xml:space="preserve">  </v>
      </c>
      <c r="M104" s="212" t="str">
        <f t="shared" si="30"/>
        <v xml:space="preserve">  </v>
      </c>
      <c r="N104" s="212" t="str">
        <f t="shared" si="30"/>
        <v xml:space="preserve">  </v>
      </c>
      <c r="O104" s="212" t="str">
        <f t="shared" si="30"/>
        <v xml:space="preserve">  </v>
      </c>
      <c r="P104" s="212" t="str">
        <f t="shared" si="30"/>
        <v xml:space="preserve">  </v>
      </c>
      <c r="Q104" s="212" t="str">
        <f t="shared" si="30"/>
        <v xml:space="preserve">  </v>
      </c>
      <c r="R104" s="212" t="str">
        <f t="shared" si="30"/>
        <v xml:space="preserve">  </v>
      </c>
      <c r="S104" s="212" t="str">
        <f t="shared" si="30"/>
        <v xml:space="preserve">  </v>
      </c>
      <c r="T104" s="212" t="str">
        <f t="shared" si="14"/>
        <v xml:space="preserve">  </v>
      </c>
      <c r="U104" s="212" t="str">
        <f t="shared" si="30"/>
        <v xml:space="preserve">  </v>
      </c>
      <c r="V104" s="212" t="str">
        <f t="shared" si="30"/>
        <v xml:space="preserve">  </v>
      </c>
      <c r="W104" s="212" t="str">
        <f t="shared" si="30"/>
        <v xml:space="preserve">  </v>
      </c>
      <c r="X104" s="212" t="str">
        <f t="shared" si="30"/>
        <v xml:space="preserve">  </v>
      </c>
      <c r="Y104" s="212" t="str">
        <f t="shared" si="30"/>
        <v xml:space="preserve">  </v>
      </c>
      <c r="Z104" s="212" t="str">
        <f t="shared" si="30"/>
        <v xml:space="preserve">  </v>
      </c>
      <c r="AA104" s="212" t="str">
        <f t="shared" si="30"/>
        <v xml:space="preserve">  </v>
      </c>
      <c r="AB104" s="212" t="str">
        <f t="shared" si="30"/>
        <v xml:space="preserve">  </v>
      </c>
      <c r="AC104" s="221">
        <f t="shared" si="15"/>
        <v>0</v>
      </c>
      <c r="AD104" s="221">
        <f t="shared" si="16"/>
        <v>0</v>
      </c>
      <c r="AE104" s="221">
        <f t="shared" si="17"/>
        <v>0</v>
      </c>
      <c r="AF104" s="221">
        <f t="shared" si="18"/>
        <v>0</v>
      </c>
      <c r="AG104" s="221">
        <f t="shared" si="19"/>
        <v>0</v>
      </c>
      <c r="AH104" s="212">
        <f t="shared" si="20"/>
        <v>0</v>
      </c>
      <c r="AI104" s="212">
        <f t="shared" si="20"/>
        <v>0</v>
      </c>
      <c r="AJ104" s="212">
        <f t="shared" si="20"/>
        <v>0</v>
      </c>
      <c r="AK104" s="212">
        <f t="shared" si="20"/>
        <v>0</v>
      </c>
      <c r="AS104" s="213">
        <v>31</v>
      </c>
      <c r="AT104" s="213">
        <v>2.5</v>
      </c>
      <c r="AU104" s="214">
        <v>33</v>
      </c>
      <c r="AV104" s="216">
        <v>2.5</v>
      </c>
      <c r="AW104" s="213">
        <v>41</v>
      </c>
      <c r="AX104" s="217">
        <v>2.5</v>
      </c>
      <c r="AY104" s="213">
        <v>41</v>
      </c>
      <c r="AZ104" s="217">
        <v>2.5</v>
      </c>
      <c r="BA104" s="213">
        <v>31</v>
      </c>
      <c r="BB104" s="213">
        <v>2.5</v>
      </c>
      <c r="BD104" s="277">
        <f t="shared" si="21"/>
        <v>0</v>
      </c>
      <c r="BE104" s="278">
        <f t="shared" si="22"/>
        <v>0</v>
      </c>
      <c r="BF104" s="279">
        <f t="shared" si="23"/>
        <v>0</v>
      </c>
      <c r="BG104" s="280">
        <f t="shared" si="24"/>
        <v>0</v>
      </c>
      <c r="BH104" s="281">
        <f t="shared" si="25"/>
        <v>0</v>
      </c>
      <c r="BI104" s="282">
        <f t="shared" si="26"/>
        <v>0</v>
      </c>
      <c r="BJ104" s="283" t="str">
        <f t="shared" si="27"/>
        <v>ปรับปรุง</v>
      </c>
      <c r="BK104" s="284">
        <f t="shared" si="28"/>
        <v>3</v>
      </c>
    </row>
    <row r="105" spans="1:63" ht="14.25" customHeight="1">
      <c r="A105" s="103">
        <f t="shared" si="12"/>
        <v>10</v>
      </c>
      <c r="B105" s="103" t="str">
        <f t="shared" si="12"/>
        <v>เด็กชายอภิชิต  โอกระโทก</v>
      </c>
      <c r="C105" s="212" t="str">
        <f t="shared" si="30"/>
        <v xml:space="preserve">  </v>
      </c>
      <c r="D105" s="212" t="str">
        <f t="shared" si="30"/>
        <v xml:space="preserve">  </v>
      </c>
      <c r="E105" s="212" t="str">
        <f t="shared" si="30"/>
        <v xml:space="preserve">  </v>
      </c>
      <c r="F105" s="212" t="str">
        <f t="shared" si="30"/>
        <v xml:space="preserve">  </v>
      </c>
      <c r="G105" s="212" t="str">
        <f t="shared" si="30"/>
        <v xml:space="preserve">  </v>
      </c>
      <c r="H105" s="212" t="str">
        <f t="shared" si="30"/>
        <v xml:space="preserve">  </v>
      </c>
      <c r="I105" s="212" t="str">
        <f t="shared" si="30"/>
        <v xml:space="preserve">  </v>
      </c>
      <c r="J105" s="212" t="str">
        <f t="shared" si="30"/>
        <v xml:space="preserve">  </v>
      </c>
      <c r="K105" s="212" t="str">
        <f t="shared" si="30"/>
        <v xml:space="preserve">  </v>
      </c>
      <c r="L105" s="212" t="str">
        <f t="shared" si="30"/>
        <v xml:space="preserve">  </v>
      </c>
      <c r="M105" s="212" t="str">
        <f t="shared" si="30"/>
        <v xml:space="preserve">  </v>
      </c>
      <c r="N105" s="212" t="str">
        <f t="shared" si="30"/>
        <v xml:space="preserve">  </v>
      </c>
      <c r="O105" s="212" t="str">
        <f t="shared" si="30"/>
        <v xml:space="preserve">  </v>
      </c>
      <c r="P105" s="212" t="str">
        <f t="shared" si="30"/>
        <v xml:space="preserve">  </v>
      </c>
      <c r="Q105" s="212" t="str">
        <f t="shared" si="30"/>
        <v xml:space="preserve">  </v>
      </c>
      <c r="R105" s="212" t="str">
        <f t="shared" si="30"/>
        <v xml:space="preserve">  </v>
      </c>
      <c r="S105" s="212" t="str">
        <f t="shared" si="30"/>
        <v xml:space="preserve">  </v>
      </c>
      <c r="T105" s="212" t="str">
        <f t="shared" si="14"/>
        <v xml:space="preserve">  </v>
      </c>
      <c r="U105" s="212" t="str">
        <f t="shared" si="30"/>
        <v xml:space="preserve">  </v>
      </c>
      <c r="V105" s="212" t="str">
        <f t="shared" si="30"/>
        <v xml:space="preserve">  </v>
      </c>
      <c r="W105" s="212" t="str">
        <f t="shared" si="30"/>
        <v xml:space="preserve">  </v>
      </c>
      <c r="X105" s="212" t="str">
        <f t="shared" si="30"/>
        <v xml:space="preserve">  </v>
      </c>
      <c r="Y105" s="212" t="str">
        <f t="shared" si="30"/>
        <v xml:space="preserve">  </v>
      </c>
      <c r="Z105" s="212" t="str">
        <f t="shared" si="30"/>
        <v xml:space="preserve">  </v>
      </c>
      <c r="AA105" s="212" t="str">
        <f t="shared" si="30"/>
        <v xml:space="preserve">  </v>
      </c>
      <c r="AB105" s="212" t="str">
        <f t="shared" si="30"/>
        <v xml:space="preserve">  </v>
      </c>
      <c r="AC105" s="221">
        <f t="shared" si="15"/>
        <v>0</v>
      </c>
      <c r="AD105" s="221">
        <f t="shared" si="16"/>
        <v>0</v>
      </c>
      <c r="AE105" s="221">
        <f t="shared" si="17"/>
        <v>0</v>
      </c>
      <c r="AF105" s="221">
        <f t="shared" si="18"/>
        <v>0</v>
      </c>
      <c r="AG105" s="221">
        <f t="shared" si="19"/>
        <v>0</v>
      </c>
      <c r="AH105" s="212">
        <f t="shared" si="20"/>
        <v>0</v>
      </c>
      <c r="AI105" s="212">
        <f t="shared" si="20"/>
        <v>0</v>
      </c>
      <c r="AJ105" s="212">
        <f t="shared" si="20"/>
        <v>0</v>
      </c>
      <c r="AK105" s="212">
        <f t="shared" si="20"/>
        <v>0</v>
      </c>
      <c r="AS105" s="213">
        <v>33</v>
      </c>
      <c r="AT105" s="213">
        <v>2.5</v>
      </c>
      <c r="AU105" s="214">
        <v>34</v>
      </c>
      <c r="AV105" s="216">
        <v>2.5</v>
      </c>
      <c r="AW105" s="213">
        <v>42</v>
      </c>
      <c r="AX105" s="217">
        <v>2.5</v>
      </c>
      <c r="AY105" s="213">
        <v>42</v>
      </c>
      <c r="AZ105" s="217">
        <v>2.5</v>
      </c>
      <c r="BA105" s="213">
        <v>33</v>
      </c>
      <c r="BB105" s="213">
        <v>2.5</v>
      </c>
      <c r="BD105" s="277">
        <f t="shared" si="21"/>
        <v>0</v>
      </c>
      <c r="BE105" s="278">
        <f t="shared" si="22"/>
        <v>0</v>
      </c>
      <c r="BF105" s="279">
        <f t="shared" si="23"/>
        <v>0</v>
      </c>
      <c r="BG105" s="280">
        <f t="shared" si="24"/>
        <v>0</v>
      </c>
      <c r="BH105" s="281">
        <f t="shared" si="25"/>
        <v>0</v>
      </c>
      <c r="BI105" s="282">
        <f t="shared" si="26"/>
        <v>0</v>
      </c>
      <c r="BJ105" s="283" t="str">
        <f t="shared" si="27"/>
        <v>ปรับปรุง</v>
      </c>
      <c r="BK105" s="284">
        <f t="shared" si="28"/>
        <v>3</v>
      </c>
    </row>
    <row r="106" spans="1:63" ht="14.25" customHeight="1">
      <c r="A106" s="103">
        <f t="shared" si="12"/>
        <v>11</v>
      </c>
      <c r="B106" s="103" t="str">
        <f t="shared" si="12"/>
        <v>เด็กชายอำนาจ  พินิจ</v>
      </c>
      <c r="C106" s="212" t="str">
        <f t="shared" si="30"/>
        <v xml:space="preserve">  </v>
      </c>
      <c r="D106" s="212" t="str">
        <f t="shared" si="30"/>
        <v xml:space="preserve">  </v>
      </c>
      <c r="E106" s="212" t="str">
        <f t="shared" si="30"/>
        <v xml:space="preserve">  </v>
      </c>
      <c r="F106" s="212" t="str">
        <f t="shared" si="30"/>
        <v xml:space="preserve">  </v>
      </c>
      <c r="G106" s="212" t="str">
        <f t="shared" si="30"/>
        <v xml:space="preserve">  </v>
      </c>
      <c r="H106" s="212" t="str">
        <f t="shared" si="30"/>
        <v xml:space="preserve">  </v>
      </c>
      <c r="I106" s="212" t="str">
        <f t="shared" si="30"/>
        <v xml:space="preserve">  </v>
      </c>
      <c r="J106" s="212" t="str">
        <f t="shared" si="30"/>
        <v xml:space="preserve">  </v>
      </c>
      <c r="K106" s="212" t="str">
        <f t="shared" si="30"/>
        <v xml:space="preserve">  </v>
      </c>
      <c r="L106" s="212" t="str">
        <f t="shared" si="30"/>
        <v xml:space="preserve">  </v>
      </c>
      <c r="M106" s="212" t="str">
        <f t="shared" si="30"/>
        <v xml:space="preserve">  </v>
      </c>
      <c r="N106" s="212" t="str">
        <f t="shared" si="30"/>
        <v xml:space="preserve">  </v>
      </c>
      <c r="O106" s="212" t="str">
        <f t="shared" si="30"/>
        <v xml:space="preserve">  </v>
      </c>
      <c r="P106" s="212" t="str">
        <f t="shared" si="30"/>
        <v xml:space="preserve">  </v>
      </c>
      <c r="Q106" s="212" t="str">
        <f t="shared" si="30"/>
        <v xml:space="preserve">  </v>
      </c>
      <c r="R106" s="212" t="str">
        <f t="shared" si="30"/>
        <v xml:space="preserve">  </v>
      </c>
      <c r="S106" s="212" t="str">
        <f t="shared" si="30"/>
        <v xml:space="preserve">  </v>
      </c>
      <c r="T106" s="212" t="str">
        <f t="shared" si="14"/>
        <v xml:space="preserve">  </v>
      </c>
      <c r="U106" s="212" t="str">
        <f t="shared" si="30"/>
        <v xml:space="preserve">  </v>
      </c>
      <c r="V106" s="212" t="str">
        <f t="shared" si="30"/>
        <v xml:space="preserve">  </v>
      </c>
      <c r="W106" s="212" t="str">
        <f t="shared" si="30"/>
        <v xml:space="preserve">  </v>
      </c>
      <c r="X106" s="212" t="str">
        <f t="shared" si="30"/>
        <v xml:space="preserve">  </v>
      </c>
      <c r="Y106" s="212" t="str">
        <f t="shared" si="30"/>
        <v xml:space="preserve">  </v>
      </c>
      <c r="Z106" s="212" t="str">
        <f t="shared" si="30"/>
        <v xml:space="preserve">  </v>
      </c>
      <c r="AA106" s="212" t="str">
        <f t="shared" si="30"/>
        <v xml:space="preserve">  </v>
      </c>
      <c r="AB106" s="212" t="str">
        <f t="shared" si="30"/>
        <v xml:space="preserve">  </v>
      </c>
      <c r="AC106" s="221">
        <f t="shared" si="15"/>
        <v>0</v>
      </c>
      <c r="AD106" s="221">
        <f t="shared" si="16"/>
        <v>0</v>
      </c>
      <c r="AE106" s="221">
        <f t="shared" si="17"/>
        <v>0</v>
      </c>
      <c r="AF106" s="221">
        <f t="shared" si="18"/>
        <v>0</v>
      </c>
      <c r="AG106" s="221">
        <f t="shared" si="19"/>
        <v>0</v>
      </c>
      <c r="AH106" s="212">
        <f t="shared" si="20"/>
        <v>0</v>
      </c>
      <c r="AI106" s="212">
        <f t="shared" si="20"/>
        <v>0</v>
      </c>
      <c r="AJ106" s="212">
        <f t="shared" si="20"/>
        <v>0</v>
      </c>
      <c r="AK106" s="212">
        <f t="shared" si="20"/>
        <v>0</v>
      </c>
      <c r="AS106" s="213">
        <v>34</v>
      </c>
      <c r="AT106" s="213">
        <v>2.5</v>
      </c>
      <c r="AU106" s="214">
        <v>43</v>
      </c>
      <c r="AV106" s="216">
        <v>2.5</v>
      </c>
      <c r="AW106" s="213">
        <v>43</v>
      </c>
      <c r="AX106" s="217">
        <v>2.5</v>
      </c>
      <c r="AY106" s="213">
        <v>43</v>
      </c>
      <c r="AZ106" s="217">
        <v>2.5</v>
      </c>
      <c r="BA106" s="213">
        <v>34</v>
      </c>
      <c r="BB106" s="213">
        <v>2.5</v>
      </c>
      <c r="BD106" s="277">
        <f t="shared" si="21"/>
        <v>0</v>
      </c>
      <c r="BE106" s="278">
        <f t="shared" si="22"/>
        <v>0</v>
      </c>
      <c r="BF106" s="279">
        <f t="shared" si="23"/>
        <v>0</v>
      </c>
      <c r="BG106" s="280">
        <f t="shared" si="24"/>
        <v>0</v>
      </c>
      <c r="BH106" s="281">
        <f t="shared" si="25"/>
        <v>0</v>
      </c>
      <c r="BI106" s="282">
        <f t="shared" si="26"/>
        <v>0</v>
      </c>
      <c r="BJ106" s="283" t="str">
        <f t="shared" si="27"/>
        <v>ปรับปรุง</v>
      </c>
      <c r="BK106" s="284">
        <f t="shared" si="28"/>
        <v>3</v>
      </c>
    </row>
    <row r="107" spans="1:63" ht="14.25" customHeight="1">
      <c r="A107" s="103">
        <f t="shared" si="12"/>
        <v>12</v>
      </c>
      <c r="B107" s="103" t="str">
        <f t="shared" si="12"/>
        <v>เด็กชายสมศักดิ์  ภักดี</v>
      </c>
      <c r="C107" s="212" t="str">
        <f t="shared" si="30"/>
        <v xml:space="preserve">  </v>
      </c>
      <c r="D107" s="212" t="str">
        <f t="shared" si="30"/>
        <v xml:space="preserve">  </v>
      </c>
      <c r="E107" s="212" t="str">
        <f t="shared" si="30"/>
        <v xml:space="preserve">  </v>
      </c>
      <c r="F107" s="212" t="str">
        <f t="shared" si="30"/>
        <v xml:space="preserve">  </v>
      </c>
      <c r="G107" s="212" t="str">
        <f t="shared" si="30"/>
        <v xml:space="preserve">  </v>
      </c>
      <c r="H107" s="212" t="str">
        <f t="shared" si="30"/>
        <v xml:space="preserve">  </v>
      </c>
      <c r="I107" s="212" t="str">
        <f t="shared" si="30"/>
        <v xml:space="preserve">  </v>
      </c>
      <c r="J107" s="212" t="str">
        <f t="shared" si="30"/>
        <v xml:space="preserve">  </v>
      </c>
      <c r="K107" s="212" t="str">
        <f t="shared" si="30"/>
        <v xml:space="preserve">  </v>
      </c>
      <c r="L107" s="212" t="str">
        <f t="shared" si="30"/>
        <v xml:space="preserve">  </v>
      </c>
      <c r="M107" s="212" t="str">
        <f t="shared" si="30"/>
        <v xml:space="preserve">  </v>
      </c>
      <c r="N107" s="212" t="str">
        <f t="shared" si="30"/>
        <v xml:space="preserve">  </v>
      </c>
      <c r="O107" s="212" t="str">
        <f t="shared" si="30"/>
        <v xml:space="preserve">  </v>
      </c>
      <c r="P107" s="212" t="str">
        <f t="shared" si="30"/>
        <v xml:space="preserve">  </v>
      </c>
      <c r="Q107" s="212" t="str">
        <f t="shared" si="30"/>
        <v xml:space="preserve">  </v>
      </c>
      <c r="R107" s="212" t="str">
        <f t="shared" si="30"/>
        <v xml:space="preserve">  </v>
      </c>
      <c r="S107" s="212" t="str">
        <f t="shared" si="30"/>
        <v xml:space="preserve">  </v>
      </c>
      <c r="T107" s="212" t="str">
        <f t="shared" si="14"/>
        <v xml:space="preserve">  </v>
      </c>
      <c r="U107" s="212" t="str">
        <f t="shared" si="30"/>
        <v xml:space="preserve">  </v>
      </c>
      <c r="V107" s="212" t="str">
        <f t="shared" si="30"/>
        <v xml:space="preserve">  </v>
      </c>
      <c r="W107" s="212" t="str">
        <f t="shared" si="30"/>
        <v xml:space="preserve">  </v>
      </c>
      <c r="X107" s="212" t="str">
        <f t="shared" si="30"/>
        <v xml:space="preserve">  </v>
      </c>
      <c r="Y107" s="212" t="str">
        <f t="shared" si="30"/>
        <v xml:space="preserve">  </v>
      </c>
      <c r="Z107" s="212" t="str">
        <f t="shared" si="30"/>
        <v xml:space="preserve">  </v>
      </c>
      <c r="AA107" s="212" t="str">
        <f t="shared" si="30"/>
        <v xml:space="preserve">  </v>
      </c>
      <c r="AB107" s="212" t="str">
        <f t="shared" si="30"/>
        <v xml:space="preserve">  </v>
      </c>
      <c r="AC107" s="221">
        <f t="shared" si="15"/>
        <v>0</v>
      </c>
      <c r="AD107" s="221">
        <f t="shared" si="16"/>
        <v>0</v>
      </c>
      <c r="AE107" s="221">
        <f t="shared" si="17"/>
        <v>0</v>
      </c>
      <c r="AF107" s="221">
        <f t="shared" si="18"/>
        <v>0</v>
      </c>
      <c r="AG107" s="221">
        <f t="shared" si="19"/>
        <v>0</v>
      </c>
      <c r="AH107" s="212">
        <f t="shared" si="20"/>
        <v>0</v>
      </c>
      <c r="AI107" s="212">
        <f t="shared" si="20"/>
        <v>0</v>
      </c>
      <c r="AJ107" s="212">
        <f t="shared" si="20"/>
        <v>0</v>
      </c>
      <c r="AK107" s="212">
        <f t="shared" si="20"/>
        <v>0</v>
      </c>
      <c r="AS107" s="213">
        <v>35</v>
      </c>
      <c r="AT107" s="213">
        <v>2.5</v>
      </c>
      <c r="AU107" s="214">
        <v>45</v>
      </c>
      <c r="AV107" s="216">
        <v>2.5</v>
      </c>
      <c r="AW107" s="213">
        <v>44</v>
      </c>
      <c r="AX107" s="217">
        <v>2.5</v>
      </c>
      <c r="AY107" s="213">
        <v>44</v>
      </c>
      <c r="AZ107" s="217">
        <v>2.5</v>
      </c>
      <c r="BA107" s="213">
        <v>35</v>
      </c>
      <c r="BB107" s="213">
        <v>2.5</v>
      </c>
      <c r="BD107" s="277">
        <f t="shared" si="21"/>
        <v>0</v>
      </c>
      <c r="BE107" s="278">
        <f t="shared" si="22"/>
        <v>0</v>
      </c>
      <c r="BF107" s="279">
        <f t="shared" si="23"/>
        <v>0</v>
      </c>
      <c r="BG107" s="280">
        <f t="shared" si="24"/>
        <v>0</v>
      </c>
      <c r="BH107" s="281">
        <f t="shared" si="25"/>
        <v>0</v>
      </c>
      <c r="BI107" s="282">
        <f t="shared" si="26"/>
        <v>0</v>
      </c>
      <c r="BJ107" s="283" t="str">
        <f t="shared" si="27"/>
        <v>ปรับปรุง</v>
      </c>
      <c r="BK107" s="284">
        <f t="shared" si="28"/>
        <v>3</v>
      </c>
    </row>
    <row r="108" spans="1:63" ht="14.25" customHeight="1">
      <c r="A108" s="103">
        <f t="shared" si="12"/>
        <v>13</v>
      </c>
      <c r="B108" s="103" t="str">
        <f t="shared" si="12"/>
        <v>เด็กชายแสงสุรี  ชาญสี</v>
      </c>
      <c r="C108" s="212" t="str">
        <f t="shared" ref="C108:AB111" si="31">IF(C21&lt;=0,"  ",IF(C21=C$7,C$6,0))</f>
        <v xml:space="preserve">  </v>
      </c>
      <c r="D108" s="212" t="str">
        <f t="shared" si="31"/>
        <v xml:space="preserve">  </v>
      </c>
      <c r="E108" s="212" t="str">
        <f t="shared" si="31"/>
        <v xml:space="preserve">  </v>
      </c>
      <c r="F108" s="212" t="str">
        <f t="shared" si="31"/>
        <v xml:space="preserve">  </v>
      </c>
      <c r="G108" s="212" t="str">
        <f t="shared" si="31"/>
        <v xml:space="preserve">  </v>
      </c>
      <c r="H108" s="212" t="str">
        <f t="shared" si="31"/>
        <v xml:space="preserve">  </v>
      </c>
      <c r="I108" s="212" t="str">
        <f t="shared" si="31"/>
        <v xml:space="preserve">  </v>
      </c>
      <c r="J108" s="212" t="str">
        <f t="shared" si="31"/>
        <v xml:space="preserve">  </v>
      </c>
      <c r="K108" s="212" t="str">
        <f t="shared" si="31"/>
        <v xml:space="preserve">  </v>
      </c>
      <c r="L108" s="212" t="str">
        <f t="shared" si="31"/>
        <v xml:space="preserve">  </v>
      </c>
      <c r="M108" s="212" t="str">
        <f t="shared" si="31"/>
        <v xml:space="preserve">  </v>
      </c>
      <c r="N108" s="212" t="str">
        <f t="shared" si="31"/>
        <v xml:space="preserve">  </v>
      </c>
      <c r="O108" s="212" t="str">
        <f t="shared" si="31"/>
        <v xml:space="preserve">  </v>
      </c>
      <c r="P108" s="212" t="str">
        <f t="shared" si="31"/>
        <v xml:space="preserve">  </v>
      </c>
      <c r="Q108" s="212" t="str">
        <f t="shared" si="31"/>
        <v xml:space="preserve">  </v>
      </c>
      <c r="R108" s="212" t="str">
        <f t="shared" si="31"/>
        <v xml:space="preserve">  </v>
      </c>
      <c r="S108" s="212" t="str">
        <f t="shared" si="31"/>
        <v xml:space="preserve">  </v>
      </c>
      <c r="T108" s="212" t="str">
        <f t="shared" si="14"/>
        <v xml:space="preserve">  </v>
      </c>
      <c r="U108" s="212" t="str">
        <f t="shared" si="31"/>
        <v xml:space="preserve">  </v>
      </c>
      <c r="V108" s="212" t="str">
        <f t="shared" si="31"/>
        <v xml:space="preserve">  </v>
      </c>
      <c r="W108" s="212" t="str">
        <f t="shared" si="31"/>
        <v xml:space="preserve">  </v>
      </c>
      <c r="X108" s="212" t="str">
        <f t="shared" si="31"/>
        <v xml:space="preserve">  </v>
      </c>
      <c r="Y108" s="212" t="str">
        <f t="shared" si="31"/>
        <v xml:space="preserve">  </v>
      </c>
      <c r="Z108" s="212" t="str">
        <f t="shared" si="31"/>
        <v xml:space="preserve">  </v>
      </c>
      <c r="AA108" s="212" t="str">
        <f t="shared" si="31"/>
        <v xml:space="preserve">  </v>
      </c>
      <c r="AB108" s="212" t="str">
        <f t="shared" si="31"/>
        <v xml:space="preserve">  </v>
      </c>
      <c r="AC108" s="221">
        <f t="shared" si="15"/>
        <v>0</v>
      </c>
      <c r="AD108" s="221">
        <f t="shared" si="16"/>
        <v>0</v>
      </c>
      <c r="AE108" s="221">
        <f t="shared" si="17"/>
        <v>0</v>
      </c>
      <c r="AF108" s="221">
        <f t="shared" si="18"/>
        <v>0</v>
      </c>
      <c r="AG108" s="221">
        <f t="shared" si="19"/>
        <v>0</v>
      </c>
      <c r="AH108" s="212">
        <f t="shared" si="20"/>
        <v>0</v>
      </c>
      <c r="AI108" s="212">
        <f t="shared" si="20"/>
        <v>0</v>
      </c>
      <c r="AJ108" s="212">
        <f t="shared" si="20"/>
        <v>0</v>
      </c>
      <c r="AK108" s="212">
        <f t="shared" si="20"/>
        <v>0</v>
      </c>
      <c r="AS108" s="213">
        <v>42</v>
      </c>
      <c r="AT108" s="213">
        <v>2.5</v>
      </c>
      <c r="AU108" s="214">
        <v>51</v>
      </c>
      <c r="AV108" s="216">
        <v>2.5</v>
      </c>
      <c r="AW108" s="213">
        <v>51</v>
      </c>
      <c r="AX108" s="217">
        <v>2.5</v>
      </c>
      <c r="AY108" s="213">
        <v>51</v>
      </c>
      <c r="AZ108" s="217">
        <v>2.5</v>
      </c>
      <c r="BA108" s="213">
        <v>42</v>
      </c>
      <c r="BB108" s="213">
        <v>2.5</v>
      </c>
      <c r="BD108" s="277">
        <f t="shared" si="21"/>
        <v>0</v>
      </c>
      <c r="BE108" s="278">
        <f t="shared" si="22"/>
        <v>0</v>
      </c>
      <c r="BF108" s="279">
        <f t="shared" si="23"/>
        <v>0</v>
      </c>
      <c r="BG108" s="280">
        <f t="shared" si="24"/>
        <v>0</v>
      </c>
      <c r="BH108" s="281">
        <f t="shared" si="25"/>
        <v>0</v>
      </c>
      <c r="BI108" s="282">
        <f t="shared" si="26"/>
        <v>0</v>
      </c>
      <c r="BJ108" s="283" t="str">
        <f t="shared" si="27"/>
        <v>ปรับปรุง</v>
      </c>
      <c r="BK108" s="284">
        <f t="shared" si="28"/>
        <v>3</v>
      </c>
    </row>
    <row r="109" spans="1:63" ht="14.25" customHeight="1">
      <c r="A109" s="103">
        <f t="shared" si="12"/>
        <v>14</v>
      </c>
      <c r="B109" s="103" t="str">
        <f t="shared" si="12"/>
        <v>เด็กชายปกาศิต  แก้วศรี</v>
      </c>
      <c r="C109" s="212" t="str">
        <f t="shared" si="31"/>
        <v xml:space="preserve">  </v>
      </c>
      <c r="D109" s="212" t="str">
        <f t="shared" si="31"/>
        <v xml:space="preserve">  </v>
      </c>
      <c r="E109" s="212" t="str">
        <f t="shared" si="31"/>
        <v xml:space="preserve">  </v>
      </c>
      <c r="F109" s="212" t="str">
        <f t="shared" si="31"/>
        <v xml:space="preserve">  </v>
      </c>
      <c r="G109" s="212" t="str">
        <f t="shared" si="31"/>
        <v xml:space="preserve">  </v>
      </c>
      <c r="H109" s="212" t="str">
        <f t="shared" si="31"/>
        <v xml:space="preserve">  </v>
      </c>
      <c r="I109" s="212" t="str">
        <f t="shared" si="31"/>
        <v xml:space="preserve">  </v>
      </c>
      <c r="J109" s="212" t="str">
        <f t="shared" si="31"/>
        <v xml:space="preserve">  </v>
      </c>
      <c r="K109" s="212" t="str">
        <f t="shared" si="31"/>
        <v xml:space="preserve">  </v>
      </c>
      <c r="L109" s="212" t="str">
        <f t="shared" si="31"/>
        <v xml:space="preserve">  </v>
      </c>
      <c r="M109" s="212" t="str">
        <f t="shared" si="31"/>
        <v xml:space="preserve">  </v>
      </c>
      <c r="N109" s="212" t="str">
        <f t="shared" si="31"/>
        <v xml:space="preserve">  </v>
      </c>
      <c r="O109" s="212" t="str">
        <f t="shared" si="31"/>
        <v xml:space="preserve">  </v>
      </c>
      <c r="P109" s="212" t="str">
        <f t="shared" si="31"/>
        <v xml:space="preserve">  </v>
      </c>
      <c r="Q109" s="212" t="str">
        <f t="shared" si="31"/>
        <v xml:space="preserve">  </v>
      </c>
      <c r="R109" s="212" t="str">
        <f t="shared" si="31"/>
        <v xml:space="preserve">  </v>
      </c>
      <c r="S109" s="212" t="str">
        <f t="shared" si="31"/>
        <v xml:space="preserve">  </v>
      </c>
      <c r="T109" s="212" t="str">
        <f t="shared" si="14"/>
        <v xml:space="preserve">  </v>
      </c>
      <c r="U109" s="212" t="str">
        <f t="shared" si="31"/>
        <v xml:space="preserve">  </v>
      </c>
      <c r="V109" s="212" t="str">
        <f t="shared" si="31"/>
        <v xml:space="preserve">  </v>
      </c>
      <c r="W109" s="212" t="str">
        <f t="shared" si="31"/>
        <v xml:space="preserve">  </v>
      </c>
      <c r="X109" s="212" t="str">
        <f t="shared" si="31"/>
        <v xml:space="preserve">  </v>
      </c>
      <c r="Y109" s="212" t="str">
        <f t="shared" si="31"/>
        <v xml:space="preserve">  </v>
      </c>
      <c r="Z109" s="212" t="str">
        <f t="shared" si="31"/>
        <v xml:space="preserve">  </v>
      </c>
      <c r="AA109" s="212" t="str">
        <f t="shared" si="31"/>
        <v xml:space="preserve">  </v>
      </c>
      <c r="AB109" s="212" t="str">
        <f t="shared" si="31"/>
        <v xml:space="preserve">  </v>
      </c>
      <c r="AC109" s="221">
        <f t="shared" si="15"/>
        <v>0</v>
      </c>
      <c r="AD109" s="221">
        <f t="shared" si="16"/>
        <v>0</v>
      </c>
      <c r="AE109" s="221">
        <f t="shared" si="17"/>
        <v>0</v>
      </c>
      <c r="AF109" s="221">
        <f t="shared" si="18"/>
        <v>0</v>
      </c>
      <c r="AG109" s="221">
        <f t="shared" si="19"/>
        <v>0</v>
      </c>
      <c r="AH109" s="212">
        <f t="shared" si="20"/>
        <v>0</v>
      </c>
      <c r="AI109" s="212">
        <f t="shared" si="20"/>
        <v>0</v>
      </c>
      <c r="AJ109" s="212">
        <f t="shared" si="20"/>
        <v>0</v>
      </c>
      <c r="AK109" s="212">
        <f t="shared" si="20"/>
        <v>0</v>
      </c>
      <c r="AS109" s="213">
        <v>43</v>
      </c>
      <c r="AT109" s="213">
        <v>2.5</v>
      </c>
      <c r="AU109" s="214">
        <v>52</v>
      </c>
      <c r="AV109" s="216">
        <v>2.5</v>
      </c>
      <c r="AW109" s="213">
        <v>52</v>
      </c>
      <c r="AX109" s="217">
        <v>2.5</v>
      </c>
      <c r="AY109" s="213">
        <v>52</v>
      </c>
      <c r="AZ109" s="217">
        <v>2.5</v>
      </c>
      <c r="BA109" s="213">
        <v>43</v>
      </c>
      <c r="BB109" s="213">
        <v>2.5</v>
      </c>
      <c r="BD109" s="277">
        <f t="shared" si="21"/>
        <v>0</v>
      </c>
      <c r="BE109" s="278">
        <f t="shared" si="22"/>
        <v>0</v>
      </c>
      <c r="BF109" s="279">
        <f t="shared" si="23"/>
        <v>0</v>
      </c>
      <c r="BG109" s="280">
        <f t="shared" si="24"/>
        <v>0</v>
      </c>
      <c r="BH109" s="281">
        <f t="shared" si="25"/>
        <v>0</v>
      </c>
      <c r="BI109" s="282">
        <f t="shared" si="26"/>
        <v>0</v>
      </c>
      <c r="BJ109" s="283" t="str">
        <f t="shared" si="27"/>
        <v>ปรับปรุง</v>
      </c>
      <c r="BK109" s="284">
        <f t="shared" si="28"/>
        <v>3</v>
      </c>
    </row>
    <row r="110" spans="1:63" ht="14.25" customHeight="1">
      <c r="A110" s="103">
        <f t="shared" si="12"/>
        <v>15</v>
      </c>
      <c r="B110" s="103" t="str">
        <f t="shared" si="12"/>
        <v>เด็กหญิงจุฬาลักษณ์  ต่างครบุรี</v>
      </c>
      <c r="C110" s="212" t="str">
        <f t="shared" si="31"/>
        <v xml:space="preserve">  </v>
      </c>
      <c r="D110" s="212" t="str">
        <f t="shared" si="31"/>
        <v xml:space="preserve">  </v>
      </c>
      <c r="E110" s="212" t="str">
        <f t="shared" si="31"/>
        <v xml:space="preserve">  </v>
      </c>
      <c r="F110" s="212" t="str">
        <f t="shared" si="31"/>
        <v xml:space="preserve">  </v>
      </c>
      <c r="G110" s="212" t="str">
        <f t="shared" si="31"/>
        <v xml:space="preserve">  </v>
      </c>
      <c r="H110" s="212" t="str">
        <f t="shared" si="31"/>
        <v xml:space="preserve">  </v>
      </c>
      <c r="I110" s="212" t="str">
        <f t="shared" si="31"/>
        <v xml:space="preserve">  </v>
      </c>
      <c r="J110" s="212" t="str">
        <f t="shared" si="31"/>
        <v xml:space="preserve">  </v>
      </c>
      <c r="K110" s="212" t="str">
        <f t="shared" si="31"/>
        <v xml:space="preserve">  </v>
      </c>
      <c r="L110" s="212" t="str">
        <f t="shared" si="31"/>
        <v xml:space="preserve">  </v>
      </c>
      <c r="M110" s="212" t="str">
        <f t="shared" si="31"/>
        <v xml:space="preserve">  </v>
      </c>
      <c r="N110" s="212" t="str">
        <f t="shared" si="31"/>
        <v xml:space="preserve">  </v>
      </c>
      <c r="O110" s="212" t="str">
        <f t="shared" si="31"/>
        <v xml:space="preserve">  </v>
      </c>
      <c r="P110" s="212" t="str">
        <f t="shared" si="31"/>
        <v xml:space="preserve">  </v>
      </c>
      <c r="Q110" s="212" t="str">
        <f t="shared" si="31"/>
        <v xml:space="preserve">  </v>
      </c>
      <c r="R110" s="212" t="str">
        <f t="shared" si="31"/>
        <v xml:space="preserve">  </v>
      </c>
      <c r="S110" s="212" t="str">
        <f t="shared" si="31"/>
        <v xml:space="preserve">  </v>
      </c>
      <c r="T110" s="212" t="str">
        <f t="shared" si="14"/>
        <v xml:space="preserve">  </v>
      </c>
      <c r="U110" s="212" t="str">
        <f t="shared" si="31"/>
        <v xml:space="preserve">  </v>
      </c>
      <c r="V110" s="212" t="str">
        <f t="shared" si="31"/>
        <v xml:space="preserve">  </v>
      </c>
      <c r="W110" s="212" t="str">
        <f t="shared" si="31"/>
        <v xml:space="preserve">  </v>
      </c>
      <c r="X110" s="212" t="str">
        <f t="shared" si="31"/>
        <v xml:space="preserve">  </v>
      </c>
      <c r="Y110" s="212" t="str">
        <f t="shared" si="31"/>
        <v xml:space="preserve">  </v>
      </c>
      <c r="Z110" s="212" t="str">
        <f t="shared" si="31"/>
        <v xml:space="preserve">  </v>
      </c>
      <c r="AA110" s="212" t="str">
        <f t="shared" si="31"/>
        <v xml:space="preserve">  </v>
      </c>
      <c r="AB110" s="212" t="str">
        <f t="shared" si="31"/>
        <v xml:space="preserve">  </v>
      </c>
      <c r="AC110" s="221">
        <f t="shared" si="15"/>
        <v>0</v>
      </c>
      <c r="AD110" s="221">
        <f t="shared" si="16"/>
        <v>0</v>
      </c>
      <c r="AE110" s="221">
        <f t="shared" si="17"/>
        <v>0</v>
      </c>
      <c r="AF110" s="221">
        <f t="shared" si="18"/>
        <v>0</v>
      </c>
      <c r="AG110" s="221">
        <f t="shared" si="19"/>
        <v>0</v>
      </c>
      <c r="AH110" s="212">
        <f t="shared" si="20"/>
        <v>0</v>
      </c>
      <c r="AI110" s="212">
        <f t="shared" si="20"/>
        <v>0</v>
      </c>
      <c r="AJ110" s="212">
        <f t="shared" si="20"/>
        <v>0</v>
      </c>
      <c r="AK110" s="212">
        <f t="shared" si="20"/>
        <v>0</v>
      </c>
      <c r="AS110" s="213">
        <v>52</v>
      </c>
      <c r="AT110" s="213">
        <v>2.5</v>
      </c>
      <c r="AU110" s="214">
        <v>54</v>
      </c>
      <c r="AV110" s="216">
        <v>2.5</v>
      </c>
      <c r="AW110" s="213">
        <v>53</v>
      </c>
      <c r="AX110" s="217">
        <v>2.5</v>
      </c>
      <c r="AY110" s="213">
        <v>53</v>
      </c>
      <c r="AZ110" s="217">
        <v>2.5</v>
      </c>
      <c r="BA110" s="213">
        <v>52</v>
      </c>
      <c r="BB110" s="213">
        <v>2.5</v>
      </c>
      <c r="BD110" s="277">
        <f t="shared" si="21"/>
        <v>0</v>
      </c>
      <c r="BE110" s="278">
        <f t="shared" si="22"/>
        <v>0</v>
      </c>
      <c r="BF110" s="279">
        <f t="shared" si="23"/>
        <v>0</v>
      </c>
      <c r="BG110" s="280">
        <f t="shared" si="24"/>
        <v>0</v>
      </c>
      <c r="BH110" s="281">
        <f t="shared" si="25"/>
        <v>0</v>
      </c>
      <c r="BI110" s="282">
        <f t="shared" si="26"/>
        <v>0</v>
      </c>
      <c r="BJ110" s="283" t="str">
        <f t="shared" si="27"/>
        <v>ปรับปรุง</v>
      </c>
      <c r="BK110" s="284">
        <f t="shared" si="28"/>
        <v>3</v>
      </c>
    </row>
    <row r="111" spans="1:63" ht="14.25" customHeight="1">
      <c r="A111" s="103">
        <f t="shared" si="12"/>
        <v>16</v>
      </c>
      <c r="B111" s="103" t="str">
        <f t="shared" si="12"/>
        <v>เด็กหญิงระพี  โกมุทกลาง</v>
      </c>
      <c r="C111" s="212" t="str">
        <f t="shared" si="31"/>
        <v xml:space="preserve">  </v>
      </c>
      <c r="D111" s="212" t="str">
        <f t="shared" si="31"/>
        <v xml:space="preserve">  </v>
      </c>
      <c r="E111" s="212" t="str">
        <f t="shared" si="31"/>
        <v xml:space="preserve">  </v>
      </c>
      <c r="F111" s="212" t="str">
        <f t="shared" si="31"/>
        <v xml:space="preserve">  </v>
      </c>
      <c r="G111" s="212" t="str">
        <f t="shared" si="31"/>
        <v xml:space="preserve">  </v>
      </c>
      <c r="H111" s="212" t="str">
        <f t="shared" si="31"/>
        <v xml:space="preserve">  </v>
      </c>
      <c r="I111" s="212" t="str">
        <f t="shared" si="31"/>
        <v xml:space="preserve">  </v>
      </c>
      <c r="J111" s="212" t="str">
        <f t="shared" si="31"/>
        <v xml:space="preserve">  </v>
      </c>
      <c r="K111" s="212" t="str">
        <f t="shared" si="31"/>
        <v xml:space="preserve">  </v>
      </c>
      <c r="L111" s="212" t="str">
        <f t="shared" si="31"/>
        <v xml:space="preserve">  </v>
      </c>
      <c r="M111" s="212" t="str">
        <f t="shared" si="31"/>
        <v xml:space="preserve">  </v>
      </c>
      <c r="N111" s="212" t="str">
        <f t="shared" si="31"/>
        <v xml:space="preserve">  </v>
      </c>
      <c r="O111" s="212" t="str">
        <f t="shared" si="31"/>
        <v xml:space="preserve">  </v>
      </c>
      <c r="P111" s="212" t="str">
        <f t="shared" si="31"/>
        <v xml:space="preserve">  </v>
      </c>
      <c r="Q111" s="212" t="str">
        <f t="shared" si="31"/>
        <v xml:space="preserve">  </v>
      </c>
      <c r="R111" s="212" t="str">
        <f t="shared" si="31"/>
        <v xml:space="preserve">  </v>
      </c>
      <c r="S111" s="212" t="str">
        <f t="shared" si="31"/>
        <v xml:space="preserve">  </v>
      </c>
      <c r="T111" s="212" t="str">
        <f t="shared" si="14"/>
        <v xml:space="preserve">  </v>
      </c>
      <c r="U111" s="212" t="str">
        <f t="shared" si="31"/>
        <v xml:space="preserve">  </v>
      </c>
      <c r="V111" s="212" t="str">
        <f t="shared" si="31"/>
        <v xml:space="preserve">  </v>
      </c>
      <c r="W111" s="212" t="str">
        <f t="shared" si="31"/>
        <v xml:space="preserve">  </v>
      </c>
      <c r="X111" s="212" t="str">
        <f t="shared" si="31"/>
        <v xml:space="preserve">  </v>
      </c>
      <c r="Y111" s="212" t="str">
        <f t="shared" si="31"/>
        <v xml:space="preserve">  </v>
      </c>
      <c r="Z111" s="212" t="str">
        <f t="shared" si="31"/>
        <v xml:space="preserve">  </v>
      </c>
      <c r="AA111" s="212" t="str">
        <f t="shared" si="31"/>
        <v xml:space="preserve">  </v>
      </c>
      <c r="AB111" s="212" t="str">
        <f t="shared" si="31"/>
        <v xml:space="preserve">  </v>
      </c>
      <c r="AC111" s="221">
        <f t="shared" si="15"/>
        <v>0</v>
      </c>
      <c r="AD111" s="221">
        <f t="shared" si="16"/>
        <v>0</v>
      </c>
      <c r="AE111" s="221">
        <f t="shared" si="17"/>
        <v>0</v>
      </c>
      <c r="AF111" s="221">
        <f t="shared" si="18"/>
        <v>0</v>
      </c>
      <c r="AG111" s="221">
        <f t="shared" si="19"/>
        <v>0</v>
      </c>
      <c r="AH111" s="212">
        <f t="shared" si="20"/>
        <v>0</v>
      </c>
      <c r="AI111" s="212">
        <f t="shared" si="20"/>
        <v>0</v>
      </c>
      <c r="AJ111" s="212">
        <f t="shared" si="20"/>
        <v>0</v>
      </c>
      <c r="AK111" s="212">
        <f t="shared" si="20"/>
        <v>0</v>
      </c>
      <c r="AS111" s="213">
        <v>53</v>
      </c>
      <c r="AT111" s="213">
        <v>2.5</v>
      </c>
      <c r="AU111" s="214">
        <v>55</v>
      </c>
      <c r="AV111" s="216">
        <v>2.5</v>
      </c>
      <c r="AW111" s="213">
        <v>55</v>
      </c>
      <c r="AX111" s="217">
        <v>2.5</v>
      </c>
      <c r="AY111" s="213">
        <v>55</v>
      </c>
      <c r="AZ111" s="217">
        <v>2.5</v>
      </c>
      <c r="BA111" s="213">
        <v>53</v>
      </c>
      <c r="BB111" s="213">
        <v>2.5</v>
      </c>
      <c r="BD111" s="277">
        <f t="shared" si="21"/>
        <v>0</v>
      </c>
      <c r="BE111" s="278">
        <f t="shared" si="22"/>
        <v>0</v>
      </c>
      <c r="BF111" s="279">
        <f t="shared" si="23"/>
        <v>0</v>
      </c>
      <c r="BG111" s="280">
        <f t="shared" si="24"/>
        <v>0</v>
      </c>
      <c r="BH111" s="281">
        <f t="shared" si="25"/>
        <v>0</v>
      </c>
      <c r="BI111" s="282">
        <f t="shared" si="26"/>
        <v>0</v>
      </c>
      <c r="BJ111" s="283" t="str">
        <f t="shared" si="27"/>
        <v>ปรับปรุง</v>
      </c>
      <c r="BK111" s="284">
        <f t="shared" si="28"/>
        <v>3</v>
      </c>
    </row>
    <row r="112" spans="1:63" ht="14.25" customHeight="1">
      <c r="A112" s="103">
        <f t="shared" ref="A112:B127" si="32">IF(A25&lt;=0,"  ",A25)</f>
        <v>17</v>
      </c>
      <c r="B112" s="103" t="str">
        <f t="shared" si="32"/>
        <v>เด็กหญิงรุ่งรัตน์  แผ้วครบุรี</v>
      </c>
      <c r="C112" s="212" t="str">
        <f t="shared" ref="C112:AB115" si="33">IF(C25&lt;=0,"  ",IF(C25=C$7,C$6,0))</f>
        <v xml:space="preserve">  </v>
      </c>
      <c r="D112" s="212" t="str">
        <f t="shared" si="33"/>
        <v xml:space="preserve">  </v>
      </c>
      <c r="E112" s="212" t="str">
        <f t="shared" si="33"/>
        <v xml:space="preserve">  </v>
      </c>
      <c r="F112" s="212" t="str">
        <f t="shared" si="33"/>
        <v xml:space="preserve">  </v>
      </c>
      <c r="G112" s="212" t="str">
        <f t="shared" si="33"/>
        <v xml:space="preserve">  </v>
      </c>
      <c r="H112" s="212" t="str">
        <f t="shared" si="33"/>
        <v xml:space="preserve">  </v>
      </c>
      <c r="I112" s="212" t="str">
        <f t="shared" si="33"/>
        <v xml:space="preserve">  </v>
      </c>
      <c r="J112" s="212" t="str">
        <f t="shared" si="33"/>
        <v xml:space="preserve">  </v>
      </c>
      <c r="K112" s="212" t="str">
        <f t="shared" si="33"/>
        <v xml:space="preserve">  </v>
      </c>
      <c r="L112" s="212" t="str">
        <f t="shared" si="33"/>
        <v xml:space="preserve">  </v>
      </c>
      <c r="M112" s="212" t="str">
        <f t="shared" si="33"/>
        <v xml:space="preserve">  </v>
      </c>
      <c r="N112" s="212" t="str">
        <f t="shared" si="33"/>
        <v xml:space="preserve">  </v>
      </c>
      <c r="O112" s="212" t="str">
        <f t="shared" si="33"/>
        <v xml:space="preserve">  </v>
      </c>
      <c r="P112" s="212" t="str">
        <f t="shared" si="33"/>
        <v xml:space="preserve">  </v>
      </c>
      <c r="Q112" s="212" t="str">
        <f t="shared" si="33"/>
        <v xml:space="preserve">  </v>
      </c>
      <c r="R112" s="212" t="str">
        <f t="shared" si="33"/>
        <v xml:space="preserve">  </v>
      </c>
      <c r="S112" s="212" t="str">
        <f t="shared" si="33"/>
        <v xml:space="preserve">  </v>
      </c>
      <c r="T112" s="212" t="str">
        <f t="shared" si="14"/>
        <v xml:space="preserve">  </v>
      </c>
      <c r="U112" s="212" t="str">
        <f t="shared" si="33"/>
        <v xml:space="preserve">  </v>
      </c>
      <c r="V112" s="212" t="str">
        <f t="shared" si="33"/>
        <v xml:space="preserve">  </v>
      </c>
      <c r="W112" s="212" t="str">
        <f t="shared" si="33"/>
        <v xml:space="preserve">  </v>
      </c>
      <c r="X112" s="212" t="str">
        <f t="shared" si="33"/>
        <v xml:space="preserve">  </v>
      </c>
      <c r="Y112" s="212" t="str">
        <f t="shared" si="33"/>
        <v xml:space="preserve">  </v>
      </c>
      <c r="Z112" s="212" t="str">
        <f t="shared" si="33"/>
        <v xml:space="preserve">  </v>
      </c>
      <c r="AA112" s="212" t="str">
        <f t="shared" si="33"/>
        <v xml:space="preserve">  </v>
      </c>
      <c r="AB112" s="212" t="str">
        <f t="shared" si="33"/>
        <v xml:space="preserve">  </v>
      </c>
      <c r="AC112" s="221">
        <f t="shared" si="15"/>
        <v>0</v>
      </c>
      <c r="AD112" s="221">
        <f t="shared" si="16"/>
        <v>0</v>
      </c>
      <c r="AE112" s="221">
        <f t="shared" si="17"/>
        <v>0</v>
      </c>
      <c r="AF112" s="221">
        <f t="shared" si="18"/>
        <v>0</v>
      </c>
      <c r="AG112" s="221">
        <f t="shared" si="19"/>
        <v>0</v>
      </c>
      <c r="AH112" s="212">
        <f t="shared" si="20"/>
        <v>0</v>
      </c>
      <c r="AI112" s="212">
        <f t="shared" si="20"/>
        <v>0</v>
      </c>
      <c r="AJ112" s="212">
        <f t="shared" si="20"/>
        <v>0</v>
      </c>
      <c r="AK112" s="212">
        <f t="shared" si="20"/>
        <v>0</v>
      </c>
      <c r="AS112" s="213"/>
      <c r="AT112" s="213"/>
      <c r="AU112" s="214"/>
      <c r="AV112" s="214"/>
      <c r="AW112" s="213"/>
      <c r="AX112" s="213"/>
      <c r="AY112" s="213"/>
      <c r="AZ112" s="213"/>
      <c r="BA112" s="213"/>
      <c r="BB112" s="213"/>
      <c r="BD112" s="277">
        <f t="shared" si="21"/>
        <v>0</v>
      </c>
      <c r="BE112" s="278">
        <f t="shared" si="22"/>
        <v>0</v>
      </c>
      <c r="BF112" s="279">
        <f t="shared" si="23"/>
        <v>0</v>
      </c>
      <c r="BG112" s="280">
        <f t="shared" si="24"/>
        <v>0</v>
      </c>
      <c r="BH112" s="281">
        <f t="shared" si="25"/>
        <v>0</v>
      </c>
      <c r="BI112" s="282">
        <f t="shared" si="26"/>
        <v>0</v>
      </c>
      <c r="BJ112" s="283" t="str">
        <f t="shared" si="27"/>
        <v>ปรับปรุง</v>
      </c>
      <c r="BK112" s="284">
        <f t="shared" si="28"/>
        <v>3</v>
      </c>
    </row>
    <row r="113" spans="1:63" ht="14.25" customHeight="1">
      <c r="A113" s="103">
        <f t="shared" si="32"/>
        <v>18</v>
      </c>
      <c r="B113" s="103" t="str">
        <f t="shared" si="32"/>
        <v>เด็กหญิงหัทยา  สายโลหิต</v>
      </c>
      <c r="C113" s="212" t="str">
        <f t="shared" si="33"/>
        <v xml:space="preserve">  </v>
      </c>
      <c r="D113" s="212" t="str">
        <f t="shared" si="33"/>
        <v xml:space="preserve">  </v>
      </c>
      <c r="E113" s="212" t="str">
        <f t="shared" si="33"/>
        <v xml:space="preserve">  </v>
      </c>
      <c r="F113" s="212" t="str">
        <f t="shared" si="33"/>
        <v xml:space="preserve">  </v>
      </c>
      <c r="G113" s="212" t="str">
        <f t="shared" si="33"/>
        <v xml:space="preserve">  </v>
      </c>
      <c r="H113" s="212" t="str">
        <f t="shared" si="33"/>
        <v xml:space="preserve">  </v>
      </c>
      <c r="I113" s="212" t="str">
        <f t="shared" si="33"/>
        <v xml:space="preserve">  </v>
      </c>
      <c r="J113" s="212" t="str">
        <f t="shared" si="33"/>
        <v xml:space="preserve">  </v>
      </c>
      <c r="K113" s="212" t="str">
        <f t="shared" si="33"/>
        <v xml:space="preserve">  </v>
      </c>
      <c r="L113" s="212" t="str">
        <f t="shared" si="33"/>
        <v xml:space="preserve">  </v>
      </c>
      <c r="M113" s="212" t="str">
        <f t="shared" si="33"/>
        <v xml:space="preserve">  </v>
      </c>
      <c r="N113" s="212" t="str">
        <f t="shared" si="33"/>
        <v xml:space="preserve">  </v>
      </c>
      <c r="O113" s="212" t="str">
        <f t="shared" si="33"/>
        <v xml:space="preserve">  </v>
      </c>
      <c r="P113" s="212" t="str">
        <f t="shared" si="33"/>
        <v xml:space="preserve">  </v>
      </c>
      <c r="Q113" s="212" t="str">
        <f t="shared" si="33"/>
        <v xml:space="preserve">  </v>
      </c>
      <c r="R113" s="212" t="str">
        <f t="shared" si="33"/>
        <v xml:space="preserve">  </v>
      </c>
      <c r="S113" s="212" t="str">
        <f t="shared" si="33"/>
        <v xml:space="preserve">  </v>
      </c>
      <c r="T113" s="212" t="str">
        <f t="shared" si="14"/>
        <v xml:space="preserve">  </v>
      </c>
      <c r="U113" s="212" t="str">
        <f t="shared" si="33"/>
        <v xml:space="preserve">  </v>
      </c>
      <c r="V113" s="212" t="str">
        <f t="shared" si="33"/>
        <v xml:space="preserve">  </v>
      </c>
      <c r="W113" s="212" t="str">
        <f t="shared" si="33"/>
        <v xml:space="preserve">  </v>
      </c>
      <c r="X113" s="212" t="str">
        <f t="shared" si="33"/>
        <v xml:space="preserve">  </v>
      </c>
      <c r="Y113" s="212" t="str">
        <f t="shared" si="33"/>
        <v xml:space="preserve">  </v>
      </c>
      <c r="Z113" s="212" t="str">
        <f t="shared" si="33"/>
        <v xml:space="preserve">  </v>
      </c>
      <c r="AA113" s="212" t="str">
        <f t="shared" si="33"/>
        <v xml:space="preserve">  </v>
      </c>
      <c r="AB113" s="212" t="str">
        <f t="shared" si="33"/>
        <v xml:space="preserve">  </v>
      </c>
      <c r="AC113" s="221">
        <f t="shared" si="15"/>
        <v>0</v>
      </c>
      <c r="AD113" s="221">
        <f t="shared" si="16"/>
        <v>0</v>
      </c>
      <c r="AE113" s="221">
        <f t="shared" si="17"/>
        <v>0</v>
      </c>
      <c r="AF113" s="221">
        <f t="shared" si="18"/>
        <v>0</v>
      </c>
      <c r="AG113" s="221">
        <f t="shared" si="19"/>
        <v>0</v>
      </c>
      <c r="AH113" s="212">
        <f t="shared" si="20"/>
        <v>0</v>
      </c>
      <c r="AI113" s="212">
        <f t="shared" si="20"/>
        <v>0</v>
      </c>
      <c r="AJ113" s="212">
        <f t="shared" si="20"/>
        <v>0</v>
      </c>
      <c r="AK113" s="212">
        <f t="shared" si="20"/>
        <v>0</v>
      </c>
      <c r="AS113" s="213"/>
      <c r="AT113" s="213"/>
      <c r="AU113" s="214"/>
      <c r="AV113" s="214"/>
      <c r="AW113" s="213"/>
      <c r="AX113" s="213"/>
      <c r="AY113" s="213"/>
      <c r="AZ113" s="213"/>
      <c r="BA113" s="213"/>
      <c r="BB113" s="213"/>
      <c r="BD113" s="277">
        <f t="shared" si="21"/>
        <v>0</v>
      </c>
      <c r="BE113" s="278">
        <f t="shared" si="22"/>
        <v>0</v>
      </c>
      <c r="BF113" s="279">
        <f t="shared" si="23"/>
        <v>0</v>
      </c>
      <c r="BG113" s="280">
        <f t="shared" si="24"/>
        <v>0</v>
      </c>
      <c r="BH113" s="281">
        <f t="shared" si="25"/>
        <v>0</v>
      </c>
      <c r="BI113" s="282">
        <f t="shared" si="26"/>
        <v>0</v>
      </c>
      <c r="BJ113" s="283" t="str">
        <f t="shared" si="27"/>
        <v>ปรับปรุง</v>
      </c>
      <c r="BK113" s="284">
        <f t="shared" si="28"/>
        <v>3</v>
      </c>
    </row>
    <row r="114" spans="1:63" ht="14.25" customHeight="1">
      <c r="A114" s="103">
        <f t="shared" si="32"/>
        <v>19</v>
      </c>
      <c r="B114" s="103" t="str">
        <f t="shared" si="32"/>
        <v>เด็กหญิงทิตยา  พุฒกลาง</v>
      </c>
      <c r="C114" s="212" t="str">
        <f t="shared" si="33"/>
        <v xml:space="preserve">  </v>
      </c>
      <c r="D114" s="212" t="str">
        <f t="shared" si="33"/>
        <v xml:space="preserve">  </v>
      </c>
      <c r="E114" s="212" t="str">
        <f t="shared" si="33"/>
        <v xml:space="preserve">  </v>
      </c>
      <c r="F114" s="212" t="str">
        <f t="shared" si="33"/>
        <v xml:space="preserve">  </v>
      </c>
      <c r="G114" s="212" t="str">
        <f t="shared" si="33"/>
        <v xml:space="preserve">  </v>
      </c>
      <c r="H114" s="212" t="str">
        <f t="shared" si="33"/>
        <v xml:space="preserve">  </v>
      </c>
      <c r="I114" s="212" t="str">
        <f t="shared" si="33"/>
        <v xml:space="preserve">  </v>
      </c>
      <c r="J114" s="212" t="str">
        <f t="shared" si="33"/>
        <v xml:space="preserve">  </v>
      </c>
      <c r="K114" s="212" t="str">
        <f t="shared" si="33"/>
        <v xml:space="preserve">  </v>
      </c>
      <c r="L114" s="212" t="str">
        <f t="shared" si="33"/>
        <v xml:space="preserve">  </v>
      </c>
      <c r="M114" s="212" t="str">
        <f t="shared" si="33"/>
        <v xml:space="preserve">  </v>
      </c>
      <c r="N114" s="212" t="str">
        <f t="shared" si="33"/>
        <v xml:space="preserve">  </v>
      </c>
      <c r="O114" s="212" t="str">
        <f t="shared" si="33"/>
        <v xml:space="preserve">  </v>
      </c>
      <c r="P114" s="212" t="str">
        <f t="shared" si="33"/>
        <v xml:space="preserve">  </v>
      </c>
      <c r="Q114" s="212" t="str">
        <f t="shared" si="33"/>
        <v xml:space="preserve">  </v>
      </c>
      <c r="R114" s="212" t="str">
        <f t="shared" si="33"/>
        <v xml:space="preserve">  </v>
      </c>
      <c r="S114" s="212" t="str">
        <f t="shared" si="33"/>
        <v xml:space="preserve">  </v>
      </c>
      <c r="T114" s="212" t="str">
        <f t="shared" si="14"/>
        <v xml:space="preserve">  </v>
      </c>
      <c r="U114" s="212" t="str">
        <f t="shared" si="33"/>
        <v xml:space="preserve">  </v>
      </c>
      <c r="V114" s="212" t="str">
        <f t="shared" si="33"/>
        <v xml:space="preserve">  </v>
      </c>
      <c r="W114" s="212" t="str">
        <f t="shared" si="33"/>
        <v xml:space="preserve">  </v>
      </c>
      <c r="X114" s="212" t="str">
        <f t="shared" si="33"/>
        <v xml:space="preserve">  </v>
      </c>
      <c r="Y114" s="212" t="str">
        <f t="shared" si="33"/>
        <v xml:space="preserve">  </v>
      </c>
      <c r="Z114" s="212" t="str">
        <f t="shared" si="33"/>
        <v xml:space="preserve">  </v>
      </c>
      <c r="AA114" s="212" t="str">
        <f t="shared" si="33"/>
        <v xml:space="preserve">  </v>
      </c>
      <c r="AB114" s="212" t="str">
        <f t="shared" si="33"/>
        <v xml:space="preserve">  </v>
      </c>
      <c r="AC114" s="221">
        <f t="shared" si="15"/>
        <v>0</v>
      </c>
      <c r="AD114" s="221">
        <f t="shared" si="16"/>
        <v>0</v>
      </c>
      <c r="AE114" s="221">
        <f t="shared" si="17"/>
        <v>0</v>
      </c>
      <c r="AF114" s="221">
        <f t="shared" si="18"/>
        <v>0</v>
      </c>
      <c r="AG114" s="221">
        <f t="shared" si="19"/>
        <v>0</v>
      </c>
      <c r="AH114" s="212">
        <f t="shared" si="20"/>
        <v>0</v>
      </c>
      <c r="AI114" s="212">
        <f t="shared" si="20"/>
        <v>0</v>
      </c>
      <c r="AJ114" s="212">
        <f t="shared" si="20"/>
        <v>0</v>
      </c>
      <c r="AK114" s="212">
        <f t="shared" si="20"/>
        <v>0</v>
      </c>
      <c r="AS114" s="213"/>
      <c r="AT114" s="213"/>
      <c r="AU114" s="214"/>
      <c r="AV114" s="214"/>
      <c r="AW114" s="213"/>
      <c r="AX114" s="213"/>
      <c r="AY114" s="213"/>
      <c r="AZ114" s="213"/>
      <c r="BA114" s="213"/>
      <c r="BB114" s="213"/>
      <c r="BD114" s="277">
        <f t="shared" si="21"/>
        <v>0</v>
      </c>
      <c r="BE114" s="278">
        <f t="shared" si="22"/>
        <v>0</v>
      </c>
      <c r="BF114" s="279">
        <f t="shared" si="23"/>
        <v>0</v>
      </c>
      <c r="BG114" s="280">
        <f t="shared" si="24"/>
        <v>0</v>
      </c>
      <c r="BH114" s="281">
        <f t="shared" si="25"/>
        <v>0</v>
      </c>
      <c r="BI114" s="282">
        <f t="shared" si="26"/>
        <v>0</v>
      </c>
      <c r="BJ114" s="283" t="str">
        <f t="shared" si="27"/>
        <v>ปรับปรุง</v>
      </c>
      <c r="BK114" s="284">
        <f t="shared" si="28"/>
        <v>3</v>
      </c>
    </row>
    <row r="115" spans="1:63" ht="14.25" customHeight="1">
      <c r="A115" s="103">
        <f t="shared" si="32"/>
        <v>20</v>
      </c>
      <c r="B115" s="103" t="str">
        <f t="shared" si="32"/>
        <v>เด็กหญิงจารุรัตน์  พูนพิน</v>
      </c>
      <c r="C115" s="212" t="str">
        <f t="shared" si="33"/>
        <v xml:space="preserve">  </v>
      </c>
      <c r="D115" s="212" t="str">
        <f t="shared" si="33"/>
        <v xml:space="preserve">  </v>
      </c>
      <c r="E115" s="212" t="str">
        <f t="shared" si="33"/>
        <v xml:space="preserve">  </v>
      </c>
      <c r="F115" s="212" t="str">
        <f t="shared" si="33"/>
        <v xml:space="preserve">  </v>
      </c>
      <c r="G115" s="212" t="str">
        <f t="shared" si="33"/>
        <v xml:space="preserve">  </v>
      </c>
      <c r="H115" s="212" t="str">
        <f t="shared" si="33"/>
        <v xml:space="preserve">  </v>
      </c>
      <c r="I115" s="212" t="str">
        <f t="shared" si="33"/>
        <v xml:space="preserve">  </v>
      </c>
      <c r="J115" s="212" t="str">
        <f t="shared" si="33"/>
        <v xml:space="preserve">  </v>
      </c>
      <c r="K115" s="212" t="str">
        <f t="shared" si="33"/>
        <v xml:space="preserve">  </v>
      </c>
      <c r="L115" s="212" t="str">
        <f t="shared" si="33"/>
        <v xml:space="preserve">  </v>
      </c>
      <c r="M115" s="212" t="str">
        <f t="shared" si="33"/>
        <v xml:space="preserve">  </v>
      </c>
      <c r="N115" s="212" t="str">
        <f t="shared" si="33"/>
        <v xml:space="preserve">  </v>
      </c>
      <c r="O115" s="212" t="str">
        <f t="shared" si="33"/>
        <v xml:space="preserve">  </v>
      </c>
      <c r="P115" s="212" t="str">
        <f t="shared" si="33"/>
        <v xml:space="preserve">  </v>
      </c>
      <c r="Q115" s="212" t="str">
        <f t="shared" si="33"/>
        <v xml:space="preserve">  </v>
      </c>
      <c r="R115" s="212" t="str">
        <f t="shared" si="33"/>
        <v xml:space="preserve">  </v>
      </c>
      <c r="S115" s="212" t="str">
        <f t="shared" si="33"/>
        <v xml:space="preserve">  </v>
      </c>
      <c r="T115" s="212" t="str">
        <f t="shared" si="14"/>
        <v xml:space="preserve">  </v>
      </c>
      <c r="U115" s="212" t="str">
        <f t="shared" si="33"/>
        <v xml:space="preserve">  </v>
      </c>
      <c r="V115" s="212" t="str">
        <f t="shared" si="33"/>
        <v xml:space="preserve">  </v>
      </c>
      <c r="W115" s="212" t="str">
        <f t="shared" si="33"/>
        <v xml:space="preserve">  </v>
      </c>
      <c r="X115" s="212" t="str">
        <f t="shared" si="33"/>
        <v xml:space="preserve">  </v>
      </c>
      <c r="Y115" s="212" t="str">
        <f t="shared" si="33"/>
        <v xml:space="preserve">  </v>
      </c>
      <c r="Z115" s="212" t="str">
        <f t="shared" si="33"/>
        <v xml:space="preserve">  </v>
      </c>
      <c r="AA115" s="212" t="str">
        <f t="shared" si="33"/>
        <v xml:space="preserve">  </v>
      </c>
      <c r="AB115" s="212" t="str">
        <f t="shared" si="33"/>
        <v xml:space="preserve">  </v>
      </c>
      <c r="AC115" s="221">
        <f t="shared" si="15"/>
        <v>0</v>
      </c>
      <c r="AD115" s="221">
        <f t="shared" si="16"/>
        <v>0</v>
      </c>
      <c r="AE115" s="221">
        <f t="shared" si="17"/>
        <v>0</v>
      </c>
      <c r="AF115" s="221">
        <f t="shared" si="18"/>
        <v>0</v>
      </c>
      <c r="AG115" s="221">
        <f t="shared" si="19"/>
        <v>0</v>
      </c>
      <c r="AH115" s="212">
        <f t="shared" si="20"/>
        <v>0</v>
      </c>
      <c r="AI115" s="212">
        <f t="shared" si="20"/>
        <v>0</v>
      </c>
      <c r="AJ115" s="212">
        <f t="shared" si="20"/>
        <v>0</v>
      </c>
      <c r="AK115" s="212">
        <f t="shared" si="20"/>
        <v>0</v>
      </c>
      <c r="AS115" s="213"/>
      <c r="AT115" s="213"/>
      <c r="AU115" s="214"/>
      <c r="AV115" s="214"/>
      <c r="AW115" s="213"/>
      <c r="AX115" s="213"/>
      <c r="AY115" s="213"/>
      <c r="AZ115" s="213"/>
      <c r="BA115" s="213"/>
      <c r="BB115" s="213"/>
      <c r="BD115" s="277">
        <f t="shared" si="21"/>
        <v>0</v>
      </c>
      <c r="BE115" s="278">
        <f t="shared" si="22"/>
        <v>0</v>
      </c>
      <c r="BF115" s="279">
        <f t="shared" si="23"/>
        <v>0</v>
      </c>
      <c r="BG115" s="280">
        <f t="shared" si="24"/>
        <v>0</v>
      </c>
      <c r="BH115" s="281">
        <f t="shared" si="25"/>
        <v>0</v>
      </c>
      <c r="BI115" s="282">
        <f t="shared" si="26"/>
        <v>0</v>
      </c>
      <c r="BJ115" s="283" t="str">
        <f t="shared" si="27"/>
        <v>ปรับปรุง</v>
      </c>
      <c r="BK115" s="284">
        <f t="shared" si="28"/>
        <v>3</v>
      </c>
    </row>
    <row r="116" spans="1:63" ht="14.25" customHeight="1">
      <c r="A116" s="103">
        <f t="shared" si="32"/>
        <v>21</v>
      </c>
      <c r="B116" s="103" t="str">
        <f t="shared" si="32"/>
        <v>เด็กหญิงเบญจมาศ  คำสิงห์นอก</v>
      </c>
      <c r="C116" s="212" t="str">
        <f t="shared" ref="C116:AB119" si="34">IF(C29&lt;=0,"  ",IF(C29=C$7,C$6,0))</f>
        <v xml:space="preserve">  </v>
      </c>
      <c r="D116" s="212" t="str">
        <f t="shared" si="34"/>
        <v xml:space="preserve">  </v>
      </c>
      <c r="E116" s="212" t="str">
        <f t="shared" si="34"/>
        <v xml:space="preserve">  </v>
      </c>
      <c r="F116" s="212" t="str">
        <f t="shared" si="34"/>
        <v xml:space="preserve">  </v>
      </c>
      <c r="G116" s="212" t="str">
        <f t="shared" si="34"/>
        <v xml:space="preserve">  </v>
      </c>
      <c r="H116" s="212" t="str">
        <f t="shared" si="34"/>
        <v xml:space="preserve">  </v>
      </c>
      <c r="I116" s="212" t="str">
        <f t="shared" si="34"/>
        <v xml:space="preserve">  </v>
      </c>
      <c r="J116" s="212" t="str">
        <f t="shared" si="34"/>
        <v xml:space="preserve">  </v>
      </c>
      <c r="K116" s="212" t="str">
        <f t="shared" si="34"/>
        <v xml:space="preserve">  </v>
      </c>
      <c r="L116" s="212" t="str">
        <f t="shared" si="34"/>
        <v xml:space="preserve">  </v>
      </c>
      <c r="M116" s="212" t="str">
        <f t="shared" si="34"/>
        <v xml:space="preserve">  </v>
      </c>
      <c r="N116" s="212" t="str">
        <f t="shared" si="34"/>
        <v xml:space="preserve">  </v>
      </c>
      <c r="O116" s="212" t="str">
        <f t="shared" si="34"/>
        <v xml:space="preserve">  </v>
      </c>
      <c r="P116" s="212" t="str">
        <f t="shared" si="34"/>
        <v xml:space="preserve">  </v>
      </c>
      <c r="Q116" s="212" t="str">
        <f t="shared" si="34"/>
        <v xml:space="preserve">  </v>
      </c>
      <c r="R116" s="212" t="str">
        <f t="shared" si="34"/>
        <v xml:space="preserve">  </v>
      </c>
      <c r="S116" s="212" t="str">
        <f t="shared" si="34"/>
        <v xml:space="preserve">  </v>
      </c>
      <c r="T116" s="212" t="str">
        <f t="shared" si="14"/>
        <v xml:space="preserve">  </v>
      </c>
      <c r="U116" s="212" t="str">
        <f t="shared" si="34"/>
        <v xml:space="preserve">  </v>
      </c>
      <c r="V116" s="212" t="str">
        <f t="shared" si="34"/>
        <v xml:space="preserve">  </v>
      </c>
      <c r="W116" s="212" t="str">
        <f t="shared" si="34"/>
        <v xml:space="preserve">  </v>
      </c>
      <c r="X116" s="212" t="str">
        <f t="shared" si="34"/>
        <v xml:space="preserve">  </v>
      </c>
      <c r="Y116" s="212" t="str">
        <f t="shared" si="34"/>
        <v xml:space="preserve">  </v>
      </c>
      <c r="Z116" s="212" t="str">
        <f t="shared" si="34"/>
        <v xml:space="preserve">  </v>
      </c>
      <c r="AA116" s="212" t="str">
        <f t="shared" si="34"/>
        <v xml:space="preserve">  </v>
      </c>
      <c r="AB116" s="212" t="str">
        <f t="shared" si="34"/>
        <v xml:space="preserve">  </v>
      </c>
      <c r="AC116" s="221">
        <f t="shared" si="15"/>
        <v>0</v>
      </c>
      <c r="AD116" s="221">
        <f t="shared" si="16"/>
        <v>0</v>
      </c>
      <c r="AE116" s="221">
        <f t="shared" si="17"/>
        <v>0</v>
      </c>
      <c r="AF116" s="221">
        <f t="shared" si="18"/>
        <v>0</v>
      </c>
      <c r="AG116" s="221">
        <f t="shared" si="19"/>
        <v>0</v>
      </c>
      <c r="AH116" s="212">
        <f t="shared" ref="AH116:AK135" si="35">AH29</f>
        <v>0</v>
      </c>
      <c r="AI116" s="212">
        <f t="shared" si="35"/>
        <v>0</v>
      </c>
      <c r="AJ116" s="212">
        <f t="shared" si="35"/>
        <v>0</v>
      </c>
      <c r="AK116" s="212">
        <f t="shared" si="35"/>
        <v>0</v>
      </c>
      <c r="AS116" s="213"/>
      <c r="AT116" s="213"/>
      <c r="AU116" s="214"/>
      <c r="AV116" s="214"/>
      <c r="AW116" s="213"/>
      <c r="AX116" s="213"/>
      <c r="AY116" s="213"/>
      <c r="AZ116" s="213"/>
      <c r="BA116" s="213"/>
      <c r="BB116" s="213"/>
      <c r="BD116" s="277">
        <f t="shared" si="21"/>
        <v>0</v>
      </c>
      <c r="BE116" s="278">
        <f t="shared" si="22"/>
        <v>0</v>
      </c>
      <c r="BF116" s="279">
        <f t="shared" si="23"/>
        <v>0</v>
      </c>
      <c r="BG116" s="280">
        <f t="shared" si="24"/>
        <v>0</v>
      </c>
      <c r="BH116" s="281">
        <f t="shared" si="25"/>
        <v>0</v>
      </c>
      <c r="BI116" s="282">
        <f t="shared" si="26"/>
        <v>0</v>
      </c>
      <c r="BJ116" s="283" t="str">
        <f t="shared" si="27"/>
        <v>ปรับปรุง</v>
      </c>
      <c r="BK116" s="284">
        <f t="shared" si="28"/>
        <v>3</v>
      </c>
    </row>
    <row r="117" spans="1:63" ht="14.25" customHeight="1">
      <c r="A117" s="103">
        <f t="shared" si="32"/>
        <v>22</v>
      </c>
      <c r="B117" s="103" t="str">
        <f t="shared" si="32"/>
        <v>เด็กหญิงชนัญญ์ธิดา  ฤทธิ์เดช</v>
      </c>
      <c r="C117" s="212" t="str">
        <f t="shared" si="34"/>
        <v xml:space="preserve">  </v>
      </c>
      <c r="D117" s="212" t="str">
        <f t="shared" si="34"/>
        <v xml:space="preserve">  </v>
      </c>
      <c r="E117" s="212" t="str">
        <f t="shared" si="34"/>
        <v xml:space="preserve">  </v>
      </c>
      <c r="F117" s="212" t="str">
        <f t="shared" si="34"/>
        <v xml:space="preserve">  </v>
      </c>
      <c r="G117" s="212" t="str">
        <f t="shared" si="34"/>
        <v xml:space="preserve">  </v>
      </c>
      <c r="H117" s="212" t="str">
        <f t="shared" si="34"/>
        <v xml:space="preserve">  </v>
      </c>
      <c r="I117" s="212" t="str">
        <f t="shared" si="34"/>
        <v xml:space="preserve">  </v>
      </c>
      <c r="J117" s="212" t="str">
        <f t="shared" si="34"/>
        <v xml:space="preserve">  </v>
      </c>
      <c r="K117" s="212" t="str">
        <f t="shared" si="34"/>
        <v xml:space="preserve">  </v>
      </c>
      <c r="L117" s="212" t="str">
        <f t="shared" si="34"/>
        <v xml:space="preserve">  </v>
      </c>
      <c r="M117" s="212" t="str">
        <f t="shared" si="34"/>
        <v xml:space="preserve">  </v>
      </c>
      <c r="N117" s="212" t="str">
        <f t="shared" si="34"/>
        <v xml:space="preserve">  </v>
      </c>
      <c r="O117" s="212" t="str">
        <f t="shared" si="34"/>
        <v xml:space="preserve">  </v>
      </c>
      <c r="P117" s="212" t="str">
        <f t="shared" si="34"/>
        <v xml:space="preserve">  </v>
      </c>
      <c r="Q117" s="212" t="str">
        <f t="shared" si="34"/>
        <v xml:space="preserve">  </v>
      </c>
      <c r="R117" s="212" t="str">
        <f t="shared" si="34"/>
        <v xml:space="preserve">  </v>
      </c>
      <c r="S117" s="212" t="str">
        <f t="shared" si="34"/>
        <v xml:space="preserve">  </v>
      </c>
      <c r="T117" s="212" t="str">
        <f t="shared" si="14"/>
        <v xml:space="preserve">  </v>
      </c>
      <c r="U117" s="212" t="str">
        <f t="shared" si="34"/>
        <v xml:space="preserve">  </v>
      </c>
      <c r="V117" s="212" t="str">
        <f t="shared" si="34"/>
        <v xml:space="preserve">  </v>
      </c>
      <c r="W117" s="212" t="str">
        <f t="shared" si="34"/>
        <v xml:space="preserve">  </v>
      </c>
      <c r="X117" s="212" t="str">
        <f t="shared" si="34"/>
        <v xml:space="preserve">  </v>
      </c>
      <c r="Y117" s="212" t="str">
        <f t="shared" si="34"/>
        <v xml:space="preserve">  </v>
      </c>
      <c r="Z117" s="212" t="str">
        <f t="shared" si="34"/>
        <v xml:space="preserve">  </v>
      </c>
      <c r="AA117" s="212" t="str">
        <f t="shared" si="34"/>
        <v xml:space="preserve">  </v>
      </c>
      <c r="AB117" s="212" t="str">
        <f t="shared" si="34"/>
        <v xml:space="preserve">  </v>
      </c>
      <c r="AC117" s="221">
        <f t="shared" si="15"/>
        <v>0</v>
      </c>
      <c r="AD117" s="221">
        <f t="shared" si="16"/>
        <v>0</v>
      </c>
      <c r="AE117" s="221">
        <f t="shared" si="17"/>
        <v>0</v>
      </c>
      <c r="AF117" s="221">
        <f t="shared" si="18"/>
        <v>0</v>
      </c>
      <c r="AG117" s="221">
        <f t="shared" si="19"/>
        <v>0</v>
      </c>
      <c r="AH117" s="212">
        <f t="shared" si="35"/>
        <v>0</v>
      </c>
      <c r="AI117" s="212">
        <f t="shared" si="35"/>
        <v>0</v>
      </c>
      <c r="AJ117" s="212">
        <f t="shared" si="35"/>
        <v>0</v>
      </c>
      <c r="AK117" s="212">
        <f t="shared" si="35"/>
        <v>0</v>
      </c>
      <c r="AS117" s="213"/>
      <c r="AT117" s="213"/>
      <c r="AU117" s="214"/>
      <c r="AV117" s="214"/>
      <c r="AW117" s="213"/>
      <c r="AX117" s="213"/>
      <c r="AY117" s="213"/>
      <c r="AZ117" s="213"/>
      <c r="BA117" s="213"/>
      <c r="BB117" s="213"/>
      <c r="BD117" s="277">
        <f t="shared" si="21"/>
        <v>0</v>
      </c>
      <c r="BE117" s="278">
        <f t="shared" si="22"/>
        <v>0</v>
      </c>
      <c r="BF117" s="279">
        <f t="shared" si="23"/>
        <v>0</v>
      </c>
      <c r="BG117" s="280">
        <f t="shared" si="24"/>
        <v>0</v>
      </c>
      <c r="BH117" s="281">
        <f t="shared" si="25"/>
        <v>0</v>
      </c>
      <c r="BI117" s="282">
        <f t="shared" si="26"/>
        <v>0</v>
      </c>
      <c r="BJ117" s="283" t="str">
        <f t="shared" si="27"/>
        <v>ปรับปรุง</v>
      </c>
      <c r="BK117" s="284">
        <f t="shared" si="28"/>
        <v>3</v>
      </c>
    </row>
    <row r="118" spans="1:63" ht="14.25" customHeight="1">
      <c r="A118" s="103">
        <f t="shared" si="32"/>
        <v>23</v>
      </c>
      <c r="B118" s="103" t="str">
        <f t="shared" si="32"/>
        <v xml:space="preserve">  </v>
      </c>
      <c r="C118" s="212" t="str">
        <f t="shared" si="34"/>
        <v xml:space="preserve">  </v>
      </c>
      <c r="D118" s="212" t="str">
        <f t="shared" si="34"/>
        <v xml:space="preserve">  </v>
      </c>
      <c r="E118" s="212" t="str">
        <f t="shared" si="34"/>
        <v xml:space="preserve">  </v>
      </c>
      <c r="F118" s="212" t="str">
        <f t="shared" si="34"/>
        <v xml:space="preserve">  </v>
      </c>
      <c r="G118" s="212" t="str">
        <f t="shared" si="34"/>
        <v xml:space="preserve">  </v>
      </c>
      <c r="H118" s="212" t="str">
        <f t="shared" si="34"/>
        <v xml:space="preserve">  </v>
      </c>
      <c r="I118" s="212" t="str">
        <f t="shared" si="34"/>
        <v xml:space="preserve">  </v>
      </c>
      <c r="J118" s="212" t="str">
        <f t="shared" si="34"/>
        <v xml:space="preserve">  </v>
      </c>
      <c r="K118" s="212" t="str">
        <f t="shared" si="34"/>
        <v xml:space="preserve">  </v>
      </c>
      <c r="L118" s="212" t="str">
        <f t="shared" si="34"/>
        <v xml:space="preserve">  </v>
      </c>
      <c r="M118" s="212" t="str">
        <f t="shared" si="34"/>
        <v xml:space="preserve">  </v>
      </c>
      <c r="N118" s="212" t="str">
        <f t="shared" si="34"/>
        <v xml:space="preserve">  </v>
      </c>
      <c r="O118" s="212" t="str">
        <f t="shared" si="34"/>
        <v xml:space="preserve">  </v>
      </c>
      <c r="P118" s="212" t="str">
        <f t="shared" si="34"/>
        <v xml:space="preserve">  </v>
      </c>
      <c r="Q118" s="212" t="str">
        <f t="shared" si="34"/>
        <v xml:space="preserve">  </v>
      </c>
      <c r="R118" s="212" t="str">
        <f t="shared" si="34"/>
        <v xml:space="preserve">  </v>
      </c>
      <c r="S118" s="212" t="str">
        <f t="shared" si="34"/>
        <v xml:space="preserve">  </v>
      </c>
      <c r="T118" s="212" t="str">
        <f t="shared" si="14"/>
        <v xml:space="preserve">  </v>
      </c>
      <c r="U118" s="212" t="str">
        <f t="shared" si="34"/>
        <v xml:space="preserve">  </v>
      </c>
      <c r="V118" s="212" t="str">
        <f t="shared" si="34"/>
        <v xml:space="preserve">  </v>
      </c>
      <c r="W118" s="212" t="str">
        <f t="shared" si="34"/>
        <v xml:space="preserve">  </v>
      </c>
      <c r="X118" s="212" t="str">
        <f t="shared" si="34"/>
        <v xml:space="preserve">  </v>
      </c>
      <c r="Y118" s="212" t="str">
        <f t="shared" si="34"/>
        <v xml:space="preserve">  </v>
      </c>
      <c r="Z118" s="212" t="str">
        <f t="shared" si="34"/>
        <v xml:space="preserve">  </v>
      </c>
      <c r="AA118" s="212" t="str">
        <f t="shared" si="34"/>
        <v xml:space="preserve">  </v>
      </c>
      <c r="AB118" s="212" t="str">
        <f t="shared" si="34"/>
        <v xml:space="preserve">  </v>
      </c>
      <c r="AC118" s="221">
        <f t="shared" si="15"/>
        <v>0</v>
      </c>
      <c r="AD118" s="221">
        <f t="shared" si="16"/>
        <v>0</v>
      </c>
      <c r="AE118" s="221">
        <f t="shared" si="17"/>
        <v>0</v>
      </c>
      <c r="AF118" s="221">
        <f t="shared" si="18"/>
        <v>0</v>
      </c>
      <c r="AG118" s="221">
        <f t="shared" si="19"/>
        <v>0</v>
      </c>
      <c r="AH118" s="212">
        <f t="shared" si="35"/>
        <v>0</v>
      </c>
      <c r="AI118" s="212">
        <f t="shared" si="35"/>
        <v>0</v>
      </c>
      <c r="AJ118" s="212">
        <f t="shared" si="35"/>
        <v>0</v>
      </c>
      <c r="AK118" s="212">
        <f t="shared" si="35"/>
        <v>0</v>
      </c>
      <c r="AS118" s="213"/>
      <c r="AT118" s="213"/>
      <c r="AU118" s="214"/>
      <c r="AV118" s="214"/>
      <c r="AW118" s="213"/>
      <c r="AX118" s="213"/>
      <c r="AY118" s="213"/>
      <c r="AZ118" s="213"/>
      <c r="BA118" s="213"/>
      <c r="BB118" s="213"/>
      <c r="BD118" s="277">
        <f t="shared" si="21"/>
        <v>0</v>
      </c>
      <c r="BE118" s="278">
        <f t="shared" si="22"/>
        <v>0</v>
      </c>
      <c r="BF118" s="279">
        <f t="shared" si="23"/>
        <v>0</v>
      </c>
      <c r="BG118" s="280">
        <f t="shared" si="24"/>
        <v>0</v>
      </c>
      <c r="BH118" s="281">
        <f t="shared" si="25"/>
        <v>0</v>
      </c>
      <c r="BI118" s="282">
        <f t="shared" si="26"/>
        <v>0</v>
      </c>
      <c r="BJ118" s="283" t="str">
        <f t="shared" si="27"/>
        <v>ปรับปรุง</v>
      </c>
      <c r="BK118" s="284">
        <f t="shared" si="28"/>
        <v>3</v>
      </c>
    </row>
    <row r="119" spans="1:63" ht="14.25" customHeight="1">
      <c r="A119" s="103">
        <f t="shared" si="32"/>
        <v>24</v>
      </c>
      <c r="B119" s="103" t="str">
        <f t="shared" si="32"/>
        <v xml:space="preserve">  </v>
      </c>
      <c r="C119" s="212" t="str">
        <f t="shared" si="34"/>
        <v xml:space="preserve">  </v>
      </c>
      <c r="D119" s="212" t="str">
        <f t="shared" si="34"/>
        <v xml:space="preserve">  </v>
      </c>
      <c r="E119" s="212" t="str">
        <f t="shared" si="34"/>
        <v xml:space="preserve">  </v>
      </c>
      <c r="F119" s="212" t="str">
        <f t="shared" si="34"/>
        <v xml:space="preserve">  </v>
      </c>
      <c r="G119" s="212" t="str">
        <f t="shared" si="34"/>
        <v xml:space="preserve">  </v>
      </c>
      <c r="H119" s="212" t="str">
        <f t="shared" si="34"/>
        <v xml:space="preserve">  </v>
      </c>
      <c r="I119" s="212" t="str">
        <f t="shared" si="34"/>
        <v xml:space="preserve">  </v>
      </c>
      <c r="J119" s="212" t="str">
        <f t="shared" si="34"/>
        <v xml:space="preserve">  </v>
      </c>
      <c r="K119" s="212" t="str">
        <f t="shared" si="34"/>
        <v xml:space="preserve">  </v>
      </c>
      <c r="L119" s="212" t="str">
        <f t="shared" si="34"/>
        <v xml:space="preserve">  </v>
      </c>
      <c r="M119" s="212" t="str">
        <f t="shared" si="34"/>
        <v xml:space="preserve">  </v>
      </c>
      <c r="N119" s="212" t="str">
        <f t="shared" si="34"/>
        <v xml:space="preserve">  </v>
      </c>
      <c r="O119" s="212" t="str">
        <f t="shared" si="34"/>
        <v xml:space="preserve">  </v>
      </c>
      <c r="P119" s="212" t="str">
        <f t="shared" si="34"/>
        <v xml:space="preserve">  </v>
      </c>
      <c r="Q119" s="212" t="str">
        <f t="shared" si="34"/>
        <v xml:space="preserve">  </v>
      </c>
      <c r="R119" s="212" t="str">
        <f t="shared" si="34"/>
        <v xml:space="preserve">  </v>
      </c>
      <c r="S119" s="212" t="str">
        <f t="shared" si="34"/>
        <v xml:space="preserve">  </v>
      </c>
      <c r="T119" s="212" t="str">
        <f t="shared" si="14"/>
        <v xml:space="preserve">  </v>
      </c>
      <c r="U119" s="212" t="str">
        <f t="shared" si="34"/>
        <v xml:space="preserve">  </v>
      </c>
      <c r="V119" s="212" t="str">
        <f t="shared" si="34"/>
        <v xml:space="preserve">  </v>
      </c>
      <c r="W119" s="212" t="str">
        <f t="shared" si="34"/>
        <v xml:space="preserve">  </v>
      </c>
      <c r="X119" s="212" t="str">
        <f t="shared" si="34"/>
        <v xml:space="preserve">  </v>
      </c>
      <c r="Y119" s="212" t="str">
        <f t="shared" si="34"/>
        <v xml:space="preserve">  </v>
      </c>
      <c r="Z119" s="212" t="str">
        <f t="shared" si="34"/>
        <v xml:space="preserve">  </v>
      </c>
      <c r="AA119" s="212" t="str">
        <f t="shared" si="34"/>
        <v xml:space="preserve">  </v>
      </c>
      <c r="AB119" s="212" t="str">
        <f t="shared" si="34"/>
        <v xml:space="preserve">  </v>
      </c>
      <c r="AC119" s="221">
        <f t="shared" si="15"/>
        <v>0</v>
      </c>
      <c r="AD119" s="221">
        <f t="shared" si="16"/>
        <v>0</v>
      </c>
      <c r="AE119" s="221">
        <f t="shared" si="17"/>
        <v>0</v>
      </c>
      <c r="AF119" s="221">
        <f t="shared" si="18"/>
        <v>0</v>
      </c>
      <c r="AG119" s="221">
        <f t="shared" si="19"/>
        <v>0</v>
      </c>
      <c r="AH119" s="212">
        <f t="shared" si="35"/>
        <v>0</v>
      </c>
      <c r="AI119" s="212">
        <f t="shared" si="35"/>
        <v>0</v>
      </c>
      <c r="AJ119" s="212">
        <f t="shared" si="35"/>
        <v>0</v>
      </c>
      <c r="AK119" s="212">
        <f t="shared" si="35"/>
        <v>0</v>
      </c>
      <c r="BD119" s="277">
        <f t="shared" si="21"/>
        <v>0</v>
      </c>
      <c r="BE119" s="278">
        <f t="shared" si="22"/>
        <v>0</v>
      </c>
      <c r="BF119" s="279">
        <f t="shared" si="23"/>
        <v>0</v>
      </c>
      <c r="BG119" s="280">
        <f t="shared" si="24"/>
        <v>0</v>
      </c>
      <c r="BH119" s="281">
        <f t="shared" si="25"/>
        <v>0</v>
      </c>
      <c r="BI119" s="282">
        <f t="shared" si="26"/>
        <v>0</v>
      </c>
      <c r="BJ119" s="283" t="str">
        <f t="shared" si="27"/>
        <v>ปรับปรุง</v>
      </c>
      <c r="BK119" s="284">
        <f t="shared" si="28"/>
        <v>3</v>
      </c>
    </row>
    <row r="120" spans="1:63" ht="14.25" customHeight="1">
      <c r="A120" s="103">
        <f t="shared" si="32"/>
        <v>25</v>
      </c>
      <c r="B120" s="103" t="str">
        <f t="shared" si="32"/>
        <v xml:space="preserve">  </v>
      </c>
      <c r="C120" s="212" t="str">
        <f t="shared" ref="C120:AB123" si="36">IF(C33&lt;=0,"  ",IF(C33=C$7,C$6,0))</f>
        <v xml:space="preserve">  </v>
      </c>
      <c r="D120" s="212" t="str">
        <f t="shared" si="36"/>
        <v xml:space="preserve">  </v>
      </c>
      <c r="E120" s="212" t="str">
        <f t="shared" si="36"/>
        <v xml:space="preserve">  </v>
      </c>
      <c r="F120" s="212" t="str">
        <f t="shared" si="36"/>
        <v xml:space="preserve">  </v>
      </c>
      <c r="G120" s="212" t="str">
        <f t="shared" si="36"/>
        <v xml:space="preserve">  </v>
      </c>
      <c r="H120" s="212" t="str">
        <f t="shared" si="36"/>
        <v xml:space="preserve">  </v>
      </c>
      <c r="I120" s="212" t="str">
        <f t="shared" si="36"/>
        <v xml:space="preserve">  </v>
      </c>
      <c r="J120" s="212" t="str">
        <f t="shared" si="36"/>
        <v xml:space="preserve">  </v>
      </c>
      <c r="K120" s="212" t="str">
        <f t="shared" si="36"/>
        <v xml:space="preserve">  </v>
      </c>
      <c r="L120" s="212" t="str">
        <f t="shared" si="36"/>
        <v xml:space="preserve">  </v>
      </c>
      <c r="M120" s="212" t="str">
        <f t="shared" si="36"/>
        <v xml:space="preserve">  </v>
      </c>
      <c r="N120" s="212" t="str">
        <f t="shared" si="36"/>
        <v xml:space="preserve">  </v>
      </c>
      <c r="O120" s="212" t="str">
        <f t="shared" si="36"/>
        <v xml:space="preserve">  </v>
      </c>
      <c r="P120" s="212" t="str">
        <f t="shared" si="36"/>
        <v xml:space="preserve">  </v>
      </c>
      <c r="Q120" s="212" t="str">
        <f t="shared" si="36"/>
        <v xml:space="preserve">  </v>
      </c>
      <c r="R120" s="212" t="str">
        <f t="shared" si="36"/>
        <v xml:space="preserve">  </v>
      </c>
      <c r="S120" s="212" t="str">
        <f t="shared" si="36"/>
        <v xml:space="preserve">  </v>
      </c>
      <c r="T120" s="212" t="str">
        <f t="shared" si="14"/>
        <v xml:space="preserve">  </v>
      </c>
      <c r="U120" s="212" t="str">
        <f t="shared" si="36"/>
        <v xml:space="preserve">  </v>
      </c>
      <c r="V120" s="212" t="str">
        <f t="shared" si="36"/>
        <v xml:space="preserve">  </v>
      </c>
      <c r="W120" s="212" t="str">
        <f t="shared" si="36"/>
        <v xml:space="preserve">  </v>
      </c>
      <c r="X120" s="212" t="str">
        <f t="shared" si="36"/>
        <v xml:space="preserve">  </v>
      </c>
      <c r="Y120" s="212" t="str">
        <f t="shared" si="36"/>
        <v xml:space="preserve">  </v>
      </c>
      <c r="Z120" s="212" t="str">
        <f t="shared" si="36"/>
        <v xml:space="preserve">  </v>
      </c>
      <c r="AA120" s="212" t="str">
        <f t="shared" si="36"/>
        <v xml:space="preserve">  </v>
      </c>
      <c r="AB120" s="212" t="str">
        <f t="shared" si="36"/>
        <v xml:space="preserve">  </v>
      </c>
      <c r="AC120" s="221">
        <f t="shared" si="15"/>
        <v>0</v>
      </c>
      <c r="AD120" s="221">
        <f t="shared" si="16"/>
        <v>0</v>
      </c>
      <c r="AE120" s="221">
        <f t="shared" si="17"/>
        <v>0</v>
      </c>
      <c r="AF120" s="221">
        <f t="shared" si="18"/>
        <v>0</v>
      </c>
      <c r="AG120" s="221">
        <f t="shared" si="19"/>
        <v>0</v>
      </c>
      <c r="AH120" s="212">
        <f t="shared" si="35"/>
        <v>0</v>
      </c>
      <c r="AI120" s="212">
        <f t="shared" si="35"/>
        <v>0</v>
      </c>
      <c r="AJ120" s="212">
        <f t="shared" si="35"/>
        <v>0</v>
      </c>
      <c r="AK120" s="212">
        <f t="shared" si="35"/>
        <v>0</v>
      </c>
      <c r="BD120" s="277">
        <f t="shared" si="21"/>
        <v>0</v>
      </c>
      <c r="BE120" s="278">
        <f t="shared" si="22"/>
        <v>0</v>
      </c>
      <c r="BF120" s="279">
        <f t="shared" si="23"/>
        <v>0</v>
      </c>
      <c r="BG120" s="280">
        <f t="shared" si="24"/>
        <v>0</v>
      </c>
      <c r="BH120" s="281">
        <f t="shared" si="25"/>
        <v>0</v>
      </c>
      <c r="BI120" s="282">
        <f t="shared" si="26"/>
        <v>0</v>
      </c>
      <c r="BJ120" s="283" t="str">
        <f t="shared" si="27"/>
        <v>ปรับปรุง</v>
      </c>
      <c r="BK120" s="284">
        <f t="shared" si="28"/>
        <v>3</v>
      </c>
    </row>
    <row r="121" spans="1:63" ht="14.25" customHeight="1">
      <c r="A121" s="103">
        <f t="shared" si="32"/>
        <v>26</v>
      </c>
      <c r="B121" s="103" t="str">
        <f t="shared" si="32"/>
        <v xml:space="preserve">  </v>
      </c>
      <c r="C121" s="212" t="str">
        <f t="shared" si="36"/>
        <v xml:space="preserve">  </v>
      </c>
      <c r="D121" s="212" t="str">
        <f t="shared" si="36"/>
        <v xml:space="preserve">  </v>
      </c>
      <c r="E121" s="212" t="str">
        <f t="shared" si="36"/>
        <v xml:space="preserve">  </v>
      </c>
      <c r="F121" s="212" t="str">
        <f t="shared" si="36"/>
        <v xml:space="preserve">  </v>
      </c>
      <c r="G121" s="212" t="str">
        <f t="shared" si="36"/>
        <v xml:space="preserve">  </v>
      </c>
      <c r="H121" s="212" t="str">
        <f t="shared" si="36"/>
        <v xml:space="preserve">  </v>
      </c>
      <c r="I121" s="212" t="str">
        <f t="shared" si="36"/>
        <v xml:space="preserve">  </v>
      </c>
      <c r="J121" s="212" t="str">
        <f t="shared" si="36"/>
        <v xml:space="preserve">  </v>
      </c>
      <c r="K121" s="212" t="str">
        <f t="shared" si="36"/>
        <v xml:space="preserve">  </v>
      </c>
      <c r="L121" s="212" t="str">
        <f t="shared" si="36"/>
        <v xml:space="preserve">  </v>
      </c>
      <c r="M121" s="212" t="str">
        <f t="shared" si="36"/>
        <v xml:space="preserve">  </v>
      </c>
      <c r="N121" s="212" t="str">
        <f t="shared" si="36"/>
        <v xml:space="preserve">  </v>
      </c>
      <c r="O121" s="212" t="str">
        <f t="shared" si="36"/>
        <v xml:space="preserve">  </v>
      </c>
      <c r="P121" s="212" t="str">
        <f t="shared" si="36"/>
        <v xml:space="preserve">  </v>
      </c>
      <c r="Q121" s="212" t="str">
        <f t="shared" si="36"/>
        <v xml:space="preserve">  </v>
      </c>
      <c r="R121" s="212" t="str">
        <f t="shared" si="36"/>
        <v xml:space="preserve">  </v>
      </c>
      <c r="S121" s="212" t="str">
        <f t="shared" si="36"/>
        <v xml:space="preserve">  </v>
      </c>
      <c r="T121" s="212" t="str">
        <f t="shared" si="14"/>
        <v xml:space="preserve">  </v>
      </c>
      <c r="U121" s="212" t="str">
        <f t="shared" si="36"/>
        <v xml:space="preserve">  </v>
      </c>
      <c r="V121" s="212" t="str">
        <f t="shared" si="36"/>
        <v xml:space="preserve">  </v>
      </c>
      <c r="W121" s="212" t="str">
        <f t="shared" si="36"/>
        <v xml:space="preserve">  </v>
      </c>
      <c r="X121" s="212" t="str">
        <f t="shared" si="36"/>
        <v xml:space="preserve">  </v>
      </c>
      <c r="Y121" s="212" t="str">
        <f t="shared" si="36"/>
        <v xml:space="preserve">  </v>
      </c>
      <c r="Z121" s="212" t="str">
        <f t="shared" si="36"/>
        <v xml:space="preserve">  </v>
      </c>
      <c r="AA121" s="212" t="str">
        <f t="shared" si="36"/>
        <v xml:space="preserve">  </v>
      </c>
      <c r="AB121" s="212" t="str">
        <f t="shared" si="36"/>
        <v xml:space="preserve">  </v>
      </c>
      <c r="AC121" s="221">
        <f t="shared" si="15"/>
        <v>0</v>
      </c>
      <c r="AD121" s="221">
        <f t="shared" si="16"/>
        <v>0</v>
      </c>
      <c r="AE121" s="221">
        <f t="shared" si="17"/>
        <v>0</v>
      </c>
      <c r="AF121" s="221">
        <f t="shared" si="18"/>
        <v>0</v>
      </c>
      <c r="AG121" s="221">
        <f t="shared" si="19"/>
        <v>0</v>
      </c>
      <c r="AH121" s="212">
        <f t="shared" si="35"/>
        <v>0</v>
      </c>
      <c r="AI121" s="212">
        <f t="shared" si="35"/>
        <v>0</v>
      </c>
      <c r="AJ121" s="212">
        <f t="shared" si="35"/>
        <v>0</v>
      </c>
      <c r="AK121" s="212">
        <f t="shared" si="35"/>
        <v>0</v>
      </c>
      <c r="BD121" s="277">
        <f t="shared" si="21"/>
        <v>0</v>
      </c>
      <c r="BE121" s="278">
        <f t="shared" si="22"/>
        <v>0</v>
      </c>
      <c r="BF121" s="279">
        <f t="shared" si="23"/>
        <v>0</v>
      </c>
      <c r="BG121" s="280">
        <f t="shared" si="24"/>
        <v>0</v>
      </c>
      <c r="BH121" s="281">
        <f t="shared" si="25"/>
        <v>0</v>
      </c>
      <c r="BI121" s="282">
        <f t="shared" si="26"/>
        <v>0</v>
      </c>
      <c r="BJ121" s="283" t="str">
        <f t="shared" si="27"/>
        <v>ปรับปรุง</v>
      </c>
      <c r="BK121" s="284">
        <f t="shared" si="28"/>
        <v>3</v>
      </c>
    </row>
    <row r="122" spans="1:63" ht="14.25" customHeight="1">
      <c r="A122" s="103">
        <f t="shared" si="32"/>
        <v>27</v>
      </c>
      <c r="B122" s="103" t="str">
        <f t="shared" si="32"/>
        <v xml:space="preserve">  </v>
      </c>
      <c r="C122" s="212" t="str">
        <f t="shared" si="36"/>
        <v xml:space="preserve">  </v>
      </c>
      <c r="D122" s="212" t="str">
        <f t="shared" si="36"/>
        <v xml:space="preserve">  </v>
      </c>
      <c r="E122" s="212" t="str">
        <f t="shared" si="36"/>
        <v xml:space="preserve">  </v>
      </c>
      <c r="F122" s="212" t="str">
        <f t="shared" si="36"/>
        <v xml:space="preserve">  </v>
      </c>
      <c r="G122" s="212" t="str">
        <f t="shared" si="36"/>
        <v xml:space="preserve">  </v>
      </c>
      <c r="H122" s="212" t="str">
        <f t="shared" si="36"/>
        <v xml:space="preserve">  </v>
      </c>
      <c r="I122" s="212" t="str">
        <f t="shared" si="36"/>
        <v xml:space="preserve">  </v>
      </c>
      <c r="J122" s="212" t="str">
        <f t="shared" si="36"/>
        <v xml:space="preserve">  </v>
      </c>
      <c r="K122" s="212" t="str">
        <f t="shared" si="36"/>
        <v xml:space="preserve">  </v>
      </c>
      <c r="L122" s="212" t="str">
        <f t="shared" si="36"/>
        <v xml:space="preserve">  </v>
      </c>
      <c r="M122" s="212" t="str">
        <f t="shared" si="36"/>
        <v xml:space="preserve">  </v>
      </c>
      <c r="N122" s="212" t="str">
        <f t="shared" si="36"/>
        <v xml:space="preserve">  </v>
      </c>
      <c r="O122" s="212" t="str">
        <f t="shared" si="36"/>
        <v xml:space="preserve">  </v>
      </c>
      <c r="P122" s="212" t="str">
        <f t="shared" si="36"/>
        <v xml:space="preserve">  </v>
      </c>
      <c r="Q122" s="212" t="str">
        <f t="shared" si="36"/>
        <v xml:space="preserve">  </v>
      </c>
      <c r="R122" s="212" t="str">
        <f t="shared" si="36"/>
        <v xml:space="preserve">  </v>
      </c>
      <c r="S122" s="212" t="str">
        <f t="shared" si="36"/>
        <v xml:space="preserve">  </v>
      </c>
      <c r="T122" s="212" t="str">
        <f t="shared" si="14"/>
        <v xml:space="preserve">  </v>
      </c>
      <c r="U122" s="212" t="str">
        <f t="shared" si="36"/>
        <v xml:space="preserve">  </v>
      </c>
      <c r="V122" s="212" t="str">
        <f t="shared" si="36"/>
        <v xml:space="preserve">  </v>
      </c>
      <c r="W122" s="212" t="str">
        <f t="shared" si="36"/>
        <v xml:space="preserve">  </v>
      </c>
      <c r="X122" s="212" t="str">
        <f t="shared" si="36"/>
        <v xml:space="preserve">  </v>
      </c>
      <c r="Y122" s="212" t="str">
        <f t="shared" si="36"/>
        <v xml:space="preserve">  </v>
      </c>
      <c r="Z122" s="212" t="str">
        <f t="shared" si="36"/>
        <v xml:space="preserve">  </v>
      </c>
      <c r="AA122" s="212" t="str">
        <f t="shared" si="36"/>
        <v xml:space="preserve">  </v>
      </c>
      <c r="AB122" s="212" t="str">
        <f t="shared" si="36"/>
        <v xml:space="preserve">  </v>
      </c>
      <c r="AC122" s="221">
        <f t="shared" si="15"/>
        <v>0</v>
      </c>
      <c r="AD122" s="221">
        <f t="shared" si="16"/>
        <v>0</v>
      </c>
      <c r="AE122" s="221">
        <f t="shared" si="17"/>
        <v>0</v>
      </c>
      <c r="AF122" s="221">
        <f t="shared" si="18"/>
        <v>0</v>
      </c>
      <c r="AG122" s="221">
        <f t="shared" si="19"/>
        <v>0</v>
      </c>
      <c r="AH122" s="212">
        <f t="shared" si="35"/>
        <v>0</v>
      </c>
      <c r="AI122" s="212">
        <f t="shared" si="35"/>
        <v>0</v>
      </c>
      <c r="AJ122" s="212">
        <f t="shared" si="35"/>
        <v>0</v>
      </c>
      <c r="AK122" s="212">
        <f t="shared" si="35"/>
        <v>0</v>
      </c>
      <c r="BD122" s="277">
        <f t="shared" si="21"/>
        <v>0</v>
      </c>
      <c r="BE122" s="278">
        <f t="shared" si="22"/>
        <v>0</v>
      </c>
      <c r="BF122" s="279">
        <f t="shared" si="23"/>
        <v>0</v>
      </c>
      <c r="BG122" s="280">
        <f t="shared" si="24"/>
        <v>0</v>
      </c>
      <c r="BH122" s="281">
        <f t="shared" si="25"/>
        <v>0</v>
      </c>
      <c r="BI122" s="282">
        <f t="shared" si="26"/>
        <v>0</v>
      </c>
      <c r="BJ122" s="283" t="str">
        <f t="shared" si="27"/>
        <v>ปรับปรุง</v>
      </c>
      <c r="BK122" s="284">
        <f t="shared" si="28"/>
        <v>3</v>
      </c>
    </row>
    <row r="123" spans="1:63" ht="14.25" customHeight="1">
      <c r="A123" s="103">
        <f t="shared" si="32"/>
        <v>28</v>
      </c>
      <c r="B123" s="103" t="str">
        <f t="shared" si="32"/>
        <v xml:space="preserve">  </v>
      </c>
      <c r="C123" s="212" t="str">
        <f t="shared" si="36"/>
        <v xml:space="preserve">  </v>
      </c>
      <c r="D123" s="212" t="str">
        <f t="shared" si="36"/>
        <v xml:space="preserve">  </v>
      </c>
      <c r="E123" s="212" t="str">
        <f t="shared" si="36"/>
        <v xml:space="preserve">  </v>
      </c>
      <c r="F123" s="212" t="str">
        <f t="shared" si="36"/>
        <v xml:space="preserve">  </v>
      </c>
      <c r="G123" s="212" t="str">
        <f t="shared" si="36"/>
        <v xml:space="preserve">  </v>
      </c>
      <c r="H123" s="212" t="str">
        <f t="shared" si="36"/>
        <v xml:space="preserve">  </v>
      </c>
      <c r="I123" s="212" t="str">
        <f t="shared" si="36"/>
        <v xml:space="preserve">  </v>
      </c>
      <c r="J123" s="212" t="str">
        <f t="shared" si="36"/>
        <v xml:space="preserve">  </v>
      </c>
      <c r="K123" s="212" t="str">
        <f t="shared" si="36"/>
        <v xml:space="preserve">  </v>
      </c>
      <c r="L123" s="212" t="str">
        <f t="shared" si="36"/>
        <v xml:space="preserve">  </v>
      </c>
      <c r="M123" s="212" t="str">
        <f t="shared" si="36"/>
        <v xml:space="preserve">  </v>
      </c>
      <c r="N123" s="212" t="str">
        <f t="shared" si="36"/>
        <v xml:space="preserve">  </v>
      </c>
      <c r="O123" s="212" t="str">
        <f t="shared" si="36"/>
        <v xml:space="preserve">  </v>
      </c>
      <c r="P123" s="212" t="str">
        <f t="shared" si="36"/>
        <v xml:space="preserve">  </v>
      </c>
      <c r="Q123" s="212" t="str">
        <f t="shared" si="36"/>
        <v xml:space="preserve">  </v>
      </c>
      <c r="R123" s="212" t="str">
        <f t="shared" si="36"/>
        <v xml:space="preserve">  </v>
      </c>
      <c r="S123" s="212" t="str">
        <f t="shared" si="36"/>
        <v xml:space="preserve">  </v>
      </c>
      <c r="T123" s="212" t="str">
        <f t="shared" si="14"/>
        <v xml:space="preserve">  </v>
      </c>
      <c r="U123" s="212" t="str">
        <f t="shared" si="36"/>
        <v xml:space="preserve">  </v>
      </c>
      <c r="V123" s="212" t="str">
        <f t="shared" si="36"/>
        <v xml:space="preserve">  </v>
      </c>
      <c r="W123" s="212" t="str">
        <f t="shared" si="36"/>
        <v xml:space="preserve">  </v>
      </c>
      <c r="X123" s="212" t="str">
        <f t="shared" si="36"/>
        <v xml:space="preserve">  </v>
      </c>
      <c r="Y123" s="212" t="str">
        <f t="shared" si="36"/>
        <v xml:space="preserve">  </v>
      </c>
      <c r="Z123" s="212" t="str">
        <f t="shared" si="36"/>
        <v xml:space="preserve">  </v>
      </c>
      <c r="AA123" s="212" t="str">
        <f t="shared" si="36"/>
        <v xml:space="preserve">  </v>
      </c>
      <c r="AB123" s="212" t="str">
        <f t="shared" si="36"/>
        <v xml:space="preserve">  </v>
      </c>
      <c r="AC123" s="221">
        <f t="shared" si="15"/>
        <v>0</v>
      </c>
      <c r="AD123" s="221">
        <f t="shared" si="16"/>
        <v>0</v>
      </c>
      <c r="AE123" s="221">
        <f t="shared" si="17"/>
        <v>0</v>
      </c>
      <c r="AF123" s="221">
        <f t="shared" si="18"/>
        <v>0</v>
      </c>
      <c r="AG123" s="221">
        <f t="shared" si="19"/>
        <v>0</v>
      </c>
      <c r="AH123" s="212">
        <f t="shared" si="35"/>
        <v>0</v>
      </c>
      <c r="AI123" s="212">
        <f t="shared" si="35"/>
        <v>0</v>
      </c>
      <c r="AJ123" s="212">
        <f t="shared" si="35"/>
        <v>0</v>
      </c>
      <c r="AK123" s="212">
        <f t="shared" si="35"/>
        <v>0</v>
      </c>
      <c r="BD123" s="277">
        <f t="shared" si="21"/>
        <v>0</v>
      </c>
      <c r="BE123" s="278">
        <f t="shared" si="22"/>
        <v>0</v>
      </c>
      <c r="BF123" s="279">
        <f t="shared" si="23"/>
        <v>0</v>
      </c>
      <c r="BG123" s="280">
        <f t="shared" si="24"/>
        <v>0</v>
      </c>
      <c r="BH123" s="281">
        <f t="shared" si="25"/>
        <v>0</v>
      </c>
      <c r="BI123" s="282">
        <f t="shared" si="26"/>
        <v>0</v>
      </c>
      <c r="BJ123" s="283" t="str">
        <f t="shared" si="27"/>
        <v>ปรับปรุง</v>
      </c>
      <c r="BK123" s="284">
        <f t="shared" si="28"/>
        <v>3</v>
      </c>
    </row>
    <row r="124" spans="1:63" ht="14.25" customHeight="1">
      <c r="A124" s="103">
        <f t="shared" si="32"/>
        <v>29</v>
      </c>
      <c r="B124" s="103" t="str">
        <f t="shared" si="32"/>
        <v xml:space="preserve">  </v>
      </c>
      <c r="C124" s="212" t="str">
        <f t="shared" ref="C124:AB127" si="37">IF(C37&lt;=0,"  ",IF(C37=C$7,C$6,0))</f>
        <v xml:space="preserve">  </v>
      </c>
      <c r="D124" s="212" t="str">
        <f t="shared" si="37"/>
        <v xml:space="preserve">  </v>
      </c>
      <c r="E124" s="212" t="str">
        <f t="shared" si="37"/>
        <v xml:space="preserve">  </v>
      </c>
      <c r="F124" s="212" t="str">
        <f t="shared" si="37"/>
        <v xml:space="preserve">  </v>
      </c>
      <c r="G124" s="212" t="str">
        <f t="shared" si="37"/>
        <v xml:space="preserve">  </v>
      </c>
      <c r="H124" s="212" t="str">
        <f t="shared" si="37"/>
        <v xml:space="preserve">  </v>
      </c>
      <c r="I124" s="212" t="str">
        <f t="shared" si="37"/>
        <v xml:space="preserve">  </v>
      </c>
      <c r="J124" s="212" t="str">
        <f t="shared" si="37"/>
        <v xml:space="preserve">  </v>
      </c>
      <c r="K124" s="212" t="str">
        <f t="shared" si="37"/>
        <v xml:space="preserve">  </v>
      </c>
      <c r="L124" s="212" t="str">
        <f t="shared" si="37"/>
        <v xml:space="preserve">  </v>
      </c>
      <c r="M124" s="212" t="str">
        <f t="shared" si="37"/>
        <v xml:space="preserve">  </v>
      </c>
      <c r="N124" s="212" t="str">
        <f t="shared" si="37"/>
        <v xml:space="preserve">  </v>
      </c>
      <c r="O124" s="212" t="str">
        <f t="shared" si="37"/>
        <v xml:space="preserve">  </v>
      </c>
      <c r="P124" s="212" t="str">
        <f t="shared" si="37"/>
        <v xml:space="preserve">  </v>
      </c>
      <c r="Q124" s="212" t="str">
        <f t="shared" si="37"/>
        <v xml:space="preserve">  </v>
      </c>
      <c r="R124" s="212" t="str">
        <f t="shared" si="37"/>
        <v xml:space="preserve">  </v>
      </c>
      <c r="S124" s="212" t="str">
        <f t="shared" si="37"/>
        <v xml:space="preserve">  </v>
      </c>
      <c r="T124" s="212" t="str">
        <f t="shared" si="14"/>
        <v xml:space="preserve">  </v>
      </c>
      <c r="U124" s="212" t="str">
        <f t="shared" si="37"/>
        <v xml:space="preserve">  </v>
      </c>
      <c r="V124" s="212" t="str">
        <f t="shared" si="37"/>
        <v xml:space="preserve">  </v>
      </c>
      <c r="W124" s="212" t="str">
        <f t="shared" si="37"/>
        <v xml:space="preserve">  </v>
      </c>
      <c r="X124" s="212" t="str">
        <f t="shared" si="37"/>
        <v xml:space="preserve">  </v>
      </c>
      <c r="Y124" s="212" t="str">
        <f t="shared" si="37"/>
        <v xml:space="preserve">  </v>
      </c>
      <c r="Z124" s="212" t="str">
        <f t="shared" si="37"/>
        <v xml:space="preserve">  </v>
      </c>
      <c r="AA124" s="212" t="str">
        <f t="shared" si="37"/>
        <v xml:space="preserve">  </v>
      </c>
      <c r="AB124" s="212" t="str">
        <f t="shared" si="37"/>
        <v xml:space="preserve">  </v>
      </c>
      <c r="AC124" s="221">
        <f t="shared" si="15"/>
        <v>0</v>
      </c>
      <c r="AD124" s="221">
        <f t="shared" si="16"/>
        <v>0</v>
      </c>
      <c r="AE124" s="221">
        <f t="shared" si="17"/>
        <v>0</v>
      </c>
      <c r="AF124" s="221">
        <f t="shared" si="18"/>
        <v>0</v>
      </c>
      <c r="AG124" s="221">
        <f t="shared" si="19"/>
        <v>0</v>
      </c>
      <c r="AH124" s="212">
        <f t="shared" si="35"/>
        <v>0</v>
      </c>
      <c r="AI124" s="212">
        <f t="shared" si="35"/>
        <v>0</v>
      </c>
      <c r="AJ124" s="212">
        <f t="shared" si="35"/>
        <v>0</v>
      </c>
      <c r="AK124" s="212">
        <f t="shared" si="35"/>
        <v>0</v>
      </c>
      <c r="BD124" s="277">
        <f t="shared" si="21"/>
        <v>0</v>
      </c>
      <c r="BE124" s="278">
        <f t="shared" si="22"/>
        <v>0</v>
      </c>
      <c r="BF124" s="279">
        <f t="shared" si="23"/>
        <v>0</v>
      </c>
      <c r="BG124" s="280">
        <f t="shared" si="24"/>
        <v>0</v>
      </c>
      <c r="BH124" s="281">
        <f t="shared" si="25"/>
        <v>0</v>
      </c>
      <c r="BI124" s="282">
        <f t="shared" si="26"/>
        <v>0</v>
      </c>
      <c r="BJ124" s="283" t="str">
        <f t="shared" si="27"/>
        <v>ปรับปรุง</v>
      </c>
      <c r="BK124" s="284">
        <f t="shared" si="28"/>
        <v>3</v>
      </c>
    </row>
    <row r="125" spans="1:63" ht="14.25" customHeight="1">
      <c r="A125" s="103">
        <f t="shared" si="32"/>
        <v>30</v>
      </c>
      <c r="B125" s="103" t="str">
        <f t="shared" si="32"/>
        <v xml:space="preserve">  </v>
      </c>
      <c r="C125" s="212" t="str">
        <f t="shared" si="37"/>
        <v xml:space="preserve">  </v>
      </c>
      <c r="D125" s="212" t="str">
        <f t="shared" si="37"/>
        <v xml:space="preserve">  </v>
      </c>
      <c r="E125" s="212" t="str">
        <f t="shared" si="37"/>
        <v xml:space="preserve">  </v>
      </c>
      <c r="F125" s="212" t="str">
        <f t="shared" si="37"/>
        <v xml:space="preserve">  </v>
      </c>
      <c r="G125" s="212" t="str">
        <f t="shared" si="37"/>
        <v xml:space="preserve">  </v>
      </c>
      <c r="H125" s="212" t="str">
        <f t="shared" si="37"/>
        <v xml:space="preserve">  </v>
      </c>
      <c r="I125" s="212" t="str">
        <f t="shared" si="37"/>
        <v xml:space="preserve">  </v>
      </c>
      <c r="J125" s="212" t="str">
        <f t="shared" si="37"/>
        <v xml:space="preserve">  </v>
      </c>
      <c r="K125" s="212" t="str">
        <f t="shared" si="37"/>
        <v xml:space="preserve">  </v>
      </c>
      <c r="L125" s="212" t="str">
        <f t="shared" si="37"/>
        <v xml:space="preserve">  </v>
      </c>
      <c r="M125" s="212" t="str">
        <f t="shared" si="37"/>
        <v xml:space="preserve">  </v>
      </c>
      <c r="N125" s="212" t="str">
        <f t="shared" si="37"/>
        <v xml:space="preserve">  </v>
      </c>
      <c r="O125" s="212" t="str">
        <f t="shared" si="37"/>
        <v xml:space="preserve">  </v>
      </c>
      <c r="P125" s="212" t="str">
        <f t="shared" si="37"/>
        <v xml:space="preserve">  </v>
      </c>
      <c r="Q125" s="212" t="str">
        <f t="shared" si="37"/>
        <v xml:space="preserve">  </v>
      </c>
      <c r="R125" s="212" t="str">
        <f t="shared" si="37"/>
        <v xml:space="preserve">  </v>
      </c>
      <c r="S125" s="212" t="str">
        <f t="shared" si="37"/>
        <v xml:space="preserve">  </v>
      </c>
      <c r="T125" s="212" t="str">
        <f t="shared" si="14"/>
        <v xml:space="preserve">  </v>
      </c>
      <c r="U125" s="212" t="str">
        <f t="shared" si="37"/>
        <v xml:space="preserve">  </v>
      </c>
      <c r="V125" s="212" t="str">
        <f t="shared" si="37"/>
        <v xml:space="preserve">  </v>
      </c>
      <c r="W125" s="212" t="str">
        <f t="shared" si="37"/>
        <v xml:space="preserve">  </v>
      </c>
      <c r="X125" s="212" t="str">
        <f t="shared" si="37"/>
        <v xml:space="preserve">  </v>
      </c>
      <c r="Y125" s="212" t="str">
        <f t="shared" si="37"/>
        <v xml:space="preserve">  </v>
      </c>
      <c r="Z125" s="212" t="str">
        <f t="shared" si="37"/>
        <v xml:space="preserve">  </v>
      </c>
      <c r="AA125" s="212" t="str">
        <f t="shared" si="37"/>
        <v xml:space="preserve">  </v>
      </c>
      <c r="AB125" s="212" t="str">
        <f t="shared" si="37"/>
        <v xml:space="preserve">  </v>
      </c>
      <c r="AC125" s="221">
        <f t="shared" si="15"/>
        <v>0</v>
      </c>
      <c r="AD125" s="221">
        <f t="shared" si="16"/>
        <v>0</v>
      </c>
      <c r="AE125" s="221">
        <f t="shared" si="17"/>
        <v>0</v>
      </c>
      <c r="AF125" s="221">
        <f t="shared" si="18"/>
        <v>0</v>
      </c>
      <c r="AG125" s="221">
        <f t="shared" si="19"/>
        <v>0</v>
      </c>
      <c r="AH125" s="212">
        <f t="shared" si="35"/>
        <v>0</v>
      </c>
      <c r="AI125" s="212">
        <f t="shared" si="35"/>
        <v>0</v>
      </c>
      <c r="AJ125" s="212">
        <f t="shared" si="35"/>
        <v>0</v>
      </c>
      <c r="AK125" s="212">
        <f t="shared" si="35"/>
        <v>0</v>
      </c>
      <c r="BD125" s="277">
        <f t="shared" si="21"/>
        <v>0</v>
      </c>
      <c r="BE125" s="278">
        <f t="shared" si="22"/>
        <v>0</v>
      </c>
      <c r="BF125" s="279">
        <f t="shared" si="23"/>
        <v>0</v>
      </c>
      <c r="BG125" s="280">
        <f t="shared" si="24"/>
        <v>0</v>
      </c>
      <c r="BH125" s="281">
        <f t="shared" si="25"/>
        <v>0</v>
      </c>
      <c r="BI125" s="282">
        <f t="shared" si="26"/>
        <v>0</v>
      </c>
      <c r="BJ125" s="283" t="str">
        <f t="shared" si="27"/>
        <v>ปรับปรุง</v>
      </c>
      <c r="BK125" s="284">
        <f t="shared" si="28"/>
        <v>3</v>
      </c>
    </row>
    <row r="126" spans="1:63" ht="14.25" customHeight="1">
      <c r="A126" s="103">
        <f t="shared" si="32"/>
        <v>31</v>
      </c>
      <c r="B126" s="103" t="str">
        <f t="shared" si="32"/>
        <v xml:space="preserve">  </v>
      </c>
      <c r="C126" s="212" t="str">
        <f t="shared" si="37"/>
        <v xml:space="preserve">  </v>
      </c>
      <c r="D126" s="212" t="str">
        <f t="shared" si="37"/>
        <v xml:space="preserve">  </v>
      </c>
      <c r="E126" s="212" t="str">
        <f t="shared" si="37"/>
        <v xml:space="preserve">  </v>
      </c>
      <c r="F126" s="212" t="str">
        <f t="shared" si="37"/>
        <v xml:space="preserve">  </v>
      </c>
      <c r="G126" s="212" t="str">
        <f t="shared" si="37"/>
        <v xml:space="preserve">  </v>
      </c>
      <c r="H126" s="212" t="str">
        <f t="shared" si="37"/>
        <v xml:space="preserve">  </v>
      </c>
      <c r="I126" s="212" t="str">
        <f t="shared" si="37"/>
        <v xml:space="preserve">  </v>
      </c>
      <c r="J126" s="212" t="str">
        <f t="shared" si="37"/>
        <v xml:space="preserve">  </v>
      </c>
      <c r="K126" s="212" t="str">
        <f t="shared" si="37"/>
        <v xml:space="preserve">  </v>
      </c>
      <c r="L126" s="212" t="str">
        <f t="shared" si="37"/>
        <v xml:space="preserve">  </v>
      </c>
      <c r="M126" s="212" t="str">
        <f t="shared" si="37"/>
        <v xml:space="preserve">  </v>
      </c>
      <c r="N126" s="212" t="str">
        <f t="shared" si="37"/>
        <v xml:space="preserve">  </v>
      </c>
      <c r="O126" s="212" t="str">
        <f t="shared" si="37"/>
        <v xml:space="preserve">  </v>
      </c>
      <c r="P126" s="212" t="str">
        <f t="shared" si="37"/>
        <v xml:space="preserve">  </v>
      </c>
      <c r="Q126" s="212" t="str">
        <f t="shared" si="37"/>
        <v xml:space="preserve">  </v>
      </c>
      <c r="R126" s="212" t="str">
        <f t="shared" si="37"/>
        <v xml:space="preserve">  </v>
      </c>
      <c r="S126" s="212" t="str">
        <f t="shared" si="37"/>
        <v xml:space="preserve">  </v>
      </c>
      <c r="T126" s="212" t="str">
        <f t="shared" si="14"/>
        <v xml:space="preserve">  </v>
      </c>
      <c r="U126" s="212" t="str">
        <f t="shared" si="37"/>
        <v xml:space="preserve">  </v>
      </c>
      <c r="V126" s="212" t="str">
        <f t="shared" si="37"/>
        <v xml:space="preserve">  </v>
      </c>
      <c r="W126" s="212" t="str">
        <f t="shared" si="37"/>
        <v xml:space="preserve">  </v>
      </c>
      <c r="X126" s="212" t="str">
        <f t="shared" si="37"/>
        <v xml:space="preserve">  </v>
      </c>
      <c r="Y126" s="212" t="str">
        <f t="shared" si="37"/>
        <v xml:space="preserve">  </v>
      </c>
      <c r="Z126" s="212" t="str">
        <f t="shared" si="37"/>
        <v xml:space="preserve">  </v>
      </c>
      <c r="AA126" s="212" t="str">
        <f t="shared" si="37"/>
        <v xml:space="preserve">  </v>
      </c>
      <c r="AB126" s="212" t="str">
        <f t="shared" si="37"/>
        <v xml:space="preserve">  </v>
      </c>
      <c r="AC126" s="221">
        <f t="shared" si="15"/>
        <v>0</v>
      </c>
      <c r="AD126" s="221">
        <f t="shared" si="16"/>
        <v>0</v>
      </c>
      <c r="AE126" s="221">
        <f t="shared" si="17"/>
        <v>0</v>
      </c>
      <c r="AF126" s="221">
        <f t="shared" si="18"/>
        <v>0</v>
      </c>
      <c r="AG126" s="221">
        <f t="shared" si="19"/>
        <v>0</v>
      </c>
      <c r="AH126" s="212">
        <f t="shared" si="35"/>
        <v>0</v>
      </c>
      <c r="AI126" s="212">
        <f t="shared" si="35"/>
        <v>0</v>
      </c>
      <c r="AJ126" s="212">
        <f t="shared" si="35"/>
        <v>0</v>
      </c>
      <c r="AK126" s="212">
        <f t="shared" si="35"/>
        <v>0</v>
      </c>
      <c r="BD126" s="277">
        <f t="shared" si="21"/>
        <v>0</v>
      </c>
      <c r="BE126" s="278">
        <f t="shared" si="22"/>
        <v>0</v>
      </c>
      <c r="BF126" s="279">
        <f t="shared" si="23"/>
        <v>0</v>
      </c>
      <c r="BG126" s="280">
        <f t="shared" si="24"/>
        <v>0</v>
      </c>
      <c r="BH126" s="281">
        <f t="shared" si="25"/>
        <v>0</v>
      </c>
      <c r="BI126" s="282">
        <f t="shared" si="26"/>
        <v>0</v>
      </c>
      <c r="BJ126" s="283" t="str">
        <f t="shared" si="27"/>
        <v>ปรับปรุง</v>
      </c>
      <c r="BK126" s="284">
        <f t="shared" si="28"/>
        <v>3</v>
      </c>
    </row>
    <row r="127" spans="1:63" ht="14.25" customHeight="1">
      <c r="A127" s="103">
        <f t="shared" si="32"/>
        <v>32</v>
      </c>
      <c r="B127" s="103" t="str">
        <f t="shared" si="32"/>
        <v xml:space="preserve">  </v>
      </c>
      <c r="C127" s="212" t="str">
        <f t="shared" si="37"/>
        <v xml:space="preserve">  </v>
      </c>
      <c r="D127" s="212" t="str">
        <f t="shared" si="37"/>
        <v xml:space="preserve">  </v>
      </c>
      <c r="E127" s="212" t="str">
        <f t="shared" si="37"/>
        <v xml:space="preserve">  </v>
      </c>
      <c r="F127" s="212" t="str">
        <f t="shared" si="37"/>
        <v xml:space="preserve">  </v>
      </c>
      <c r="G127" s="212" t="str">
        <f t="shared" si="37"/>
        <v xml:space="preserve">  </v>
      </c>
      <c r="H127" s="212" t="str">
        <f t="shared" si="37"/>
        <v xml:space="preserve">  </v>
      </c>
      <c r="I127" s="212" t="str">
        <f t="shared" si="37"/>
        <v xml:space="preserve">  </v>
      </c>
      <c r="J127" s="212" t="str">
        <f t="shared" si="37"/>
        <v xml:space="preserve">  </v>
      </c>
      <c r="K127" s="212" t="str">
        <f t="shared" si="37"/>
        <v xml:space="preserve">  </v>
      </c>
      <c r="L127" s="212" t="str">
        <f t="shared" si="37"/>
        <v xml:space="preserve">  </v>
      </c>
      <c r="M127" s="212" t="str">
        <f t="shared" si="37"/>
        <v xml:space="preserve">  </v>
      </c>
      <c r="N127" s="212" t="str">
        <f t="shared" si="37"/>
        <v xml:space="preserve">  </v>
      </c>
      <c r="O127" s="212" t="str">
        <f t="shared" si="37"/>
        <v xml:space="preserve">  </v>
      </c>
      <c r="P127" s="212" t="str">
        <f t="shared" si="37"/>
        <v xml:space="preserve">  </v>
      </c>
      <c r="Q127" s="212" t="str">
        <f t="shared" si="37"/>
        <v xml:space="preserve">  </v>
      </c>
      <c r="R127" s="212" t="str">
        <f t="shared" si="37"/>
        <v xml:space="preserve">  </v>
      </c>
      <c r="S127" s="212" t="str">
        <f t="shared" si="37"/>
        <v xml:space="preserve">  </v>
      </c>
      <c r="T127" s="212" t="str">
        <f t="shared" si="14"/>
        <v xml:space="preserve">  </v>
      </c>
      <c r="U127" s="212" t="str">
        <f t="shared" si="37"/>
        <v xml:space="preserve">  </v>
      </c>
      <c r="V127" s="212" t="str">
        <f t="shared" si="37"/>
        <v xml:space="preserve">  </v>
      </c>
      <c r="W127" s="212" t="str">
        <f t="shared" si="37"/>
        <v xml:space="preserve">  </v>
      </c>
      <c r="X127" s="212" t="str">
        <f t="shared" si="37"/>
        <v xml:space="preserve">  </v>
      </c>
      <c r="Y127" s="212" t="str">
        <f t="shared" si="37"/>
        <v xml:space="preserve">  </v>
      </c>
      <c r="Z127" s="212" t="str">
        <f t="shared" si="37"/>
        <v xml:space="preserve">  </v>
      </c>
      <c r="AA127" s="212" t="str">
        <f t="shared" si="37"/>
        <v xml:space="preserve">  </v>
      </c>
      <c r="AB127" s="212" t="str">
        <f t="shared" si="37"/>
        <v xml:space="preserve">  </v>
      </c>
      <c r="AC127" s="221">
        <f t="shared" si="15"/>
        <v>0</v>
      </c>
      <c r="AD127" s="221">
        <f t="shared" si="16"/>
        <v>0</v>
      </c>
      <c r="AE127" s="221">
        <f t="shared" si="17"/>
        <v>0</v>
      </c>
      <c r="AF127" s="221">
        <f t="shared" si="18"/>
        <v>0</v>
      </c>
      <c r="AG127" s="221">
        <f t="shared" si="19"/>
        <v>0</v>
      </c>
      <c r="AH127" s="212">
        <f t="shared" si="35"/>
        <v>0</v>
      </c>
      <c r="AI127" s="212">
        <f t="shared" si="35"/>
        <v>0</v>
      </c>
      <c r="AJ127" s="212">
        <f t="shared" si="35"/>
        <v>0</v>
      </c>
      <c r="AK127" s="212">
        <f t="shared" si="35"/>
        <v>0</v>
      </c>
      <c r="BD127" s="277">
        <f t="shared" si="21"/>
        <v>0</v>
      </c>
      <c r="BE127" s="278">
        <f t="shared" si="22"/>
        <v>0</v>
      </c>
      <c r="BF127" s="279">
        <f t="shared" si="23"/>
        <v>0</v>
      </c>
      <c r="BG127" s="280">
        <f t="shared" si="24"/>
        <v>0</v>
      </c>
      <c r="BH127" s="281">
        <f t="shared" si="25"/>
        <v>0</v>
      </c>
      <c r="BI127" s="282">
        <f t="shared" si="26"/>
        <v>0</v>
      </c>
      <c r="BJ127" s="283" t="str">
        <f t="shared" si="27"/>
        <v>ปรับปรุง</v>
      </c>
      <c r="BK127" s="284">
        <f t="shared" si="28"/>
        <v>3</v>
      </c>
    </row>
    <row r="128" spans="1:63" ht="14.25" customHeight="1">
      <c r="A128" s="103">
        <f t="shared" ref="A128:B143" si="38">IF(A41&lt;=0,"  ",A41)</f>
        <v>33</v>
      </c>
      <c r="B128" s="103" t="str">
        <f t="shared" si="38"/>
        <v xml:space="preserve">  </v>
      </c>
      <c r="C128" s="212" t="str">
        <f t="shared" ref="C128:AB131" si="39">IF(C41&lt;=0,"  ",IF(C41=C$7,C$6,0))</f>
        <v xml:space="preserve">  </v>
      </c>
      <c r="D128" s="212" t="str">
        <f t="shared" si="39"/>
        <v xml:space="preserve">  </v>
      </c>
      <c r="E128" s="212" t="str">
        <f t="shared" si="39"/>
        <v xml:space="preserve">  </v>
      </c>
      <c r="F128" s="212" t="str">
        <f t="shared" si="39"/>
        <v xml:space="preserve">  </v>
      </c>
      <c r="G128" s="212" t="str">
        <f t="shared" si="39"/>
        <v xml:space="preserve">  </v>
      </c>
      <c r="H128" s="212" t="str">
        <f t="shared" si="39"/>
        <v xml:space="preserve">  </v>
      </c>
      <c r="I128" s="212" t="str">
        <f t="shared" si="39"/>
        <v xml:space="preserve">  </v>
      </c>
      <c r="J128" s="212" t="str">
        <f t="shared" si="39"/>
        <v xml:space="preserve">  </v>
      </c>
      <c r="K128" s="212" t="str">
        <f t="shared" si="39"/>
        <v xml:space="preserve">  </v>
      </c>
      <c r="L128" s="212" t="str">
        <f t="shared" si="39"/>
        <v xml:space="preserve">  </v>
      </c>
      <c r="M128" s="212" t="str">
        <f t="shared" si="39"/>
        <v xml:space="preserve">  </v>
      </c>
      <c r="N128" s="212" t="str">
        <f t="shared" si="39"/>
        <v xml:space="preserve">  </v>
      </c>
      <c r="O128" s="212" t="str">
        <f t="shared" si="39"/>
        <v xml:space="preserve">  </v>
      </c>
      <c r="P128" s="212" t="str">
        <f t="shared" si="39"/>
        <v xml:space="preserve">  </v>
      </c>
      <c r="Q128" s="212" t="str">
        <f t="shared" si="39"/>
        <v xml:space="preserve">  </v>
      </c>
      <c r="R128" s="212" t="str">
        <f t="shared" si="39"/>
        <v xml:space="preserve">  </v>
      </c>
      <c r="S128" s="212" t="str">
        <f t="shared" si="39"/>
        <v xml:space="preserve">  </v>
      </c>
      <c r="T128" s="212" t="str">
        <f t="shared" si="39"/>
        <v xml:space="preserve">  </v>
      </c>
      <c r="U128" s="212" t="str">
        <f t="shared" si="39"/>
        <v xml:space="preserve">  </v>
      </c>
      <c r="V128" s="212" t="str">
        <f t="shared" si="39"/>
        <v xml:space="preserve">  </v>
      </c>
      <c r="W128" s="212" t="str">
        <f t="shared" si="39"/>
        <v xml:space="preserve">  </v>
      </c>
      <c r="X128" s="212" t="str">
        <f t="shared" si="39"/>
        <v xml:space="preserve">  </v>
      </c>
      <c r="Y128" s="212" t="str">
        <f t="shared" si="39"/>
        <v xml:space="preserve">  </v>
      </c>
      <c r="Z128" s="212" t="str">
        <f t="shared" si="39"/>
        <v xml:space="preserve">  </v>
      </c>
      <c r="AA128" s="212" t="str">
        <f t="shared" si="39"/>
        <v xml:space="preserve">  </v>
      </c>
      <c r="AB128" s="212" t="str">
        <f t="shared" si="39"/>
        <v xml:space="preserve">  </v>
      </c>
      <c r="AC128" s="221">
        <f t="shared" ref="AC128:AC155" si="40">IF(ISNA(VLOOKUP(AC41,ท27,2,0)),0,VLOOKUP(AC41,ท27,2,0))</f>
        <v>0</v>
      </c>
      <c r="AD128" s="221">
        <f t="shared" ref="AD128:AD155" si="41">IF(ISNA(VLOOKUP(AD41,ท28,2,0)),0,VLOOKUP(AD41,ท28,2,0))</f>
        <v>0</v>
      </c>
      <c r="AE128" s="221">
        <f t="shared" ref="AE128:AE155" si="42">IF(ISNA(VLOOKUP(AE41,ท29,2,0)),0,VLOOKUP(AE41,ท29,2,0))</f>
        <v>0</v>
      </c>
      <c r="AF128" s="221">
        <f t="shared" ref="AF128:AF155" si="43">IF(ISNA(VLOOKUP(AF41,ท30,2,0)),0,VLOOKUP(AF41,ท30,2,0))</f>
        <v>0</v>
      </c>
      <c r="AG128" s="221">
        <f t="shared" ref="AG128:AG155" si="44">IF(ISNA(VLOOKUP(AG41,ท31,2,0)),0,VLOOKUP(AG41,ท31,2,0))</f>
        <v>0</v>
      </c>
      <c r="AH128" s="212">
        <f t="shared" si="35"/>
        <v>0</v>
      </c>
      <c r="AI128" s="212">
        <f t="shared" si="35"/>
        <v>0</v>
      </c>
      <c r="AJ128" s="212">
        <f t="shared" si="35"/>
        <v>0</v>
      </c>
      <c r="AK128" s="212">
        <f t="shared" si="35"/>
        <v>0</v>
      </c>
      <c r="BD128" s="277">
        <f t="shared" si="21"/>
        <v>0</v>
      </c>
      <c r="BE128" s="278">
        <f t="shared" si="22"/>
        <v>0</v>
      </c>
      <c r="BF128" s="279">
        <f t="shared" si="23"/>
        <v>0</v>
      </c>
      <c r="BG128" s="280">
        <f t="shared" si="24"/>
        <v>0</v>
      </c>
      <c r="BH128" s="281">
        <f t="shared" si="25"/>
        <v>0</v>
      </c>
      <c r="BI128" s="282">
        <f t="shared" si="26"/>
        <v>0</v>
      </c>
      <c r="BJ128" s="283" t="str">
        <f t="shared" si="27"/>
        <v>ปรับปรุง</v>
      </c>
      <c r="BK128" s="284">
        <f t="shared" si="28"/>
        <v>3</v>
      </c>
    </row>
    <row r="129" spans="1:63" ht="14.25" customHeight="1">
      <c r="A129" s="103">
        <f t="shared" si="38"/>
        <v>34</v>
      </c>
      <c r="B129" s="103" t="str">
        <f t="shared" si="38"/>
        <v xml:space="preserve">  </v>
      </c>
      <c r="C129" s="212" t="str">
        <f t="shared" si="39"/>
        <v xml:space="preserve">  </v>
      </c>
      <c r="D129" s="212" t="str">
        <f t="shared" si="39"/>
        <v xml:space="preserve">  </v>
      </c>
      <c r="E129" s="212" t="str">
        <f t="shared" si="39"/>
        <v xml:space="preserve">  </v>
      </c>
      <c r="F129" s="212" t="str">
        <f t="shared" si="39"/>
        <v xml:space="preserve">  </v>
      </c>
      <c r="G129" s="212" t="str">
        <f t="shared" si="39"/>
        <v xml:space="preserve">  </v>
      </c>
      <c r="H129" s="212" t="str">
        <f t="shared" si="39"/>
        <v xml:space="preserve">  </v>
      </c>
      <c r="I129" s="212" t="str">
        <f t="shared" si="39"/>
        <v xml:space="preserve">  </v>
      </c>
      <c r="J129" s="212" t="str">
        <f t="shared" si="39"/>
        <v xml:space="preserve">  </v>
      </c>
      <c r="K129" s="212" t="str">
        <f t="shared" si="39"/>
        <v xml:space="preserve">  </v>
      </c>
      <c r="L129" s="212" t="str">
        <f t="shared" si="39"/>
        <v xml:space="preserve">  </v>
      </c>
      <c r="M129" s="212" t="str">
        <f t="shared" si="39"/>
        <v xml:space="preserve">  </v>
      </c>
      <c r="N129" s="212" t="str">
        <f t="shared" si="39"/>
        <v xml:space="preserve">  </v>
      </c>
      <c r="O129" s="212" t="str">
        <f t="shared" si="39"/>
        <v xml:space="preserve">  </v>
      </c>
      <c r="P129" s="212" t="str">
        <f t="shared" si="39"/>
        <v xml:space="preserve">  </v>
      </c>
      <c r="Q129" s="212" t="str">
        <f t="shared" si="39"/>
        <v xml:space="preserve">  </v>
      </c>
      <c r="R129" s="212" t="str">
        <f t="shared" si="39"/>
        <v xml:space="preserve">  </v>
      </c>
      <c r="S129" s="212" t="str">
        <f t="shared" si="39"/>
        <v xml:space="preserve">  </v>
      </c>
      <c r="T129" s="212" t="str">
        <f t="shared" si="39"/>
        <v xml:space="preserve">  </v>
      </c>
      <c r="U129" s="212" t="str">
        <f t="shared" si="39"/>
        <v xml:space="preserve">  </v>
      </c>
      <c r="V129" s="212" t="str">
        <f t="shared" si="39"/>
        <v xml:space="preserve">  </v>
      </c>
      <c r="W129" s="212" t="str">
        <f t="shared" si="39"/>
        <v xml:space="preserve">  </v>
      </c>
      <c r="X129" s="212" t="str">
        <f t="shared" si="39"/>
        <v xml:space="preserve">  </v>
      </c>
      <c r="Y129" s="212" t="str">
        <f t="shared" si="39"/>
        <v xml:space="preserve">  </v>
      </c>
      <c r="Z129" s="212" t="str">
        <f t="shared" si="39"/>
        <v xml:space="preserve">  </v>
      </c>
      <c r="AA129" s="212" t="str">
        <f t="shared" si="39"/>
        <v xml:space="preserve">  </v>
      </c>
      <c r="AB129" s="212" t="str">
        <f t="shared" si="39"/>
        <v xml:space="preserve">  </v>
      </c>
      <c r="AC129" s="221">
        <f t="shared" si="40"/>
        <v>0</v>
      </c>
      <c r="AD129" s="221">
        <f t="shared" si="41"/>
        <v>0</v>
      </c>
      <c r="AE129" s="221">
        <f t="shared" si="42"/>
        <v>0</v>
      </c>
      <c r="AF129" s="221">
        <f t="shared" si="43"/>
        <v>0</v>
      </c>
      <c r="AG129" s="221">
        <f t="shared" si="44"/>
        <v>0</v>
      </c>
      <c r="AH129" s="212">
        <f t="shared" si="35"/>
        <v>0</v>
      </c>
      <c r="AI129" s="212">
        <f t="shared" si="35"/>
        <v>0</v>
      </c>
      <c r="AJ129" s="212">
        <f t="shared" si="35"/>
        <v>0</v>
      </c>
      <c r="AK129" s="212">
        <f t="shared" si="35"/>
        <v>0</v>
      </c>
      <c r="BD129" s="277">
        <f t="shared" si="21"/>
        <v>0</v>
      </c>
      <c r="BE129" s="278">
        <f t="shared" si="22"/>
        <v>0</v>
      </c>
      <c r="BF129" s="279">
        <f t="shared" si="23"/>
        <v>0</v>
      </c>
      <c r="BG129" s="280">
        <f t="shared" si="24"/>
        <v>0</v>
      </c>
      <c r="BH129" s="281">
        <f t="shared" si="25"/>
        <v>0</v>
      </c>
      <c r="BI129" s="282">
        <f t="shared" si="26"/>
        <v>0</v>
      </c>
      <c r="BJ129" s="283" t="str">
        <f t="shared" si="27"/>
        <v>ปรับปรุง</v>
      </c>
      <c r="BK129" s="284">
        <f t="shared" si="28"/>
        <v>3</v>
      </c>
    </row>
    <row r="130" spans="1:63" ht="14.25" customHeight="1">
      <c r="A130" s="103">
        <f t="shared" si="38"/>
        <v>35</v>
      </c>
      <c r="B130" s="103" t="str">
        <f t="shared" si="38"/>
        <v xml:space="preserve">  </v>
      </c>
      <c r="C130" s="212" t="str">
        <f t="shared" si="39"/>
        <v xml:space="preserve">  </v>
      </c>
      <c r="D130" s="212" t="str">
        <f t="shared" si="39"/>
        <v xml:space="preserve">  </v>
      </c>
      <c r="E130" s="212" t="str">
        <f t="shared" si="39"/>
        <v xml:space="preserve">  </v>
      </c>
      <c r="F130" s="212" t="str">
        <f t="shared" si="39"/>
        <v xml:space="preserve">  </v>
      </c>
      <c r="G130" s="212" t="str">
        <f t="shared" si="39"/>
        <v xml:space="preserve">  </v>
      </c>
      <c r="H130" s="212" t="str">
        <f t="shared" si="39"/>
        <v xml:space="preserve">  </v>
      </c>
      <c r="I130" s="212" t="str">
        <f t="shared" si="39"/>
        <v xml:space="preserve">  </v>
      </c>
      <c r="J130" s="212" t="str">
        <f t="shared" si="39"/>
        <v xml:space="preserve">  </v>
      </c>
      <c r="K130" s="212" t="str">
        <f t="shared" si="39"/>
        <v xml:space="preserve">  </v>
      </c>
      <c r="L130" s="212" t="str">
        <f t="shared" si="39"/>
        <v xml:space="preserve">  </v>
      </c>
      <c r="M130" s="212" t="str">
        <f t="shared" si="39"/>
        <v xml:space="preserve">  </v>
      </c>
      <c r="N130" s="212" t="str">
        <f t="shared" si="39"/>
        <v xml:space="preserve">  </v>
      </c>
      <c r="O130" s="212" t="str">
        <f t="shared" si="39"/>
        <v xml:space="preserve">  </v>
      </c>
      <c r="P130" s="212" t="str">
        <f t="shared" si="39"/>
        <v xml:space="preserve">  </v>
      </c>
      <c r="Q130" s="212" t="str">
        <f t="shared" si="39"/>
        <v xml:space="preserve">  </v>
      </c>
      <c r="R130" s="212" t="str">
        <f t="shared" si="39"/>
        <v xml:space="preserve">  </v>
      </c>
      <c r="S130" s="212" t="str">
        <f t="shared" si="39"/>
        <v xml:space="preserve">  </v>
      </c>
      <c r="T130" s="212" t="str">
        <f t="shared" si="39"/>
        <v xml:space="preserve">  </v>
      </c>
      <c r="U130" s="212" t="str">
        <f t="shared" si="39"/>
        <v xml:space="preserve">  </v>
      </c>
      <c r="V130" s="212" t="str">
        <f t="shared" si="39"/>
        <v xml:space="preserve">  </v>
      </c>
      <c r="W130" s="212" t="str">
        <f t="shared" si="39"/>
        <v xml:space="preserve">  </v>
      </c>
      <c r="X130" s="212" t="str">
        <f t="shared" si="39"/>
        <v xml:space="preserve">  </v>
      </c>
      <c r="Y130" s="212" t="str">
        <f t="shared" si="39"/>
        <v xml:space="preserve">  </v>
      </c>
      <c r="Z130" s="212" t="str">
        <f t="shared" si="39"/>
        <v xml:space="preserve">  </v>
      </c>
      <c r="AA130" s="212" t="str">
        <f t="shared" si="39"/>
        <v xml:space="preserve">  </v>
      </c>
      <c r="AB130" s="212" t="str">
        <f t="shared" si="39"/>
        <v xml:space="preserve">  </v>
      </c>
      <c r="AC130" s="221">
        <f t="shared" si="40"/>
        <v>0</v>
      </c>
      <c r="AD130" s="221">
        <f t="shared" si="41"/>
        <v>0</v>
      </c>
      <c r="AE130" s="221">
        <f t="shared" si="42"/>
        <v>0</v>
      </c>
      <c r="AF130" s="221">
        <f t="shared" si="43"/>
        <v>0</v>
      </c>
      <c r="AG130" s="221">
        <f t="shared" si="44"/>
        <v>0</v>
      </c>
      <c r="AH130" s="212">
        <f t="shared" si="35"/>
        <v>0</v>
      </c>
      <c r="AI130" s="212">
        <f t="shared" si="35"/>
        <v>0</v>
      </c>
      <c r="AJ130" s="212">
        <f t="shared" si="35"/>
        <v>0</v>
      </c>
      <c r="AK130" s="212">
        <f t="shared" si="35"/>
        <v>0</v>
      </c>
      <c r="BD130" s="277">
        <f t="shared" si="21"/>
        <v>0</v>
      </c>
      <c r="BE130" s="278">
        <f t="shared" si="22"/>
        <v>0</v>
      </c>
      <c r="BF130" s="279">
        <f t="shared" si="23"/>
        <v>0</v>
      </c>
      <c r="BG130" s="280">
        <f t="shared" si="24"/>
        <v>0</v>
      </c>
      <c r="BH130" s="281">
        <f t="shared" si="25"/>
        <v>0</v>
      </c>
      <c r="BI130" s="282">
        <f t="shared" si="26"/>
        <v>0</v>
      </c>
      <c r="BJ130" s="283" t="str">
        <f t="shared" si="27"/>
        <v>ปรับปรุง</v>
      </c>
      <c r="BK130" s="284">
        <f t="shared" si="28"/>
        <v>3</v>
      </c>
    </row>
    <row r="131" spans="1:63" ht="14.25" customHeight="1">
      <c r="A131" s="103">
        <f t="shared" si="38"/>
        <v>36</v>
      </c>
      <c r="B131" s="103" t="str">
        <f t="shared" si="38"/>
        <v xml:space="preserve">  </v>
      </c>
      <c r="C131" s="212" t="str">
        <f t="shared" si="39"/>
        <v xml:space="preserve">  </v>
      </c>
      <c r="D131" s="212" t="str">
        <f t="shared" si="39"/>
        <v xml:space="preserve">  </v>
      </c>
      <c r="E131" s="212" t="str">
        <f t="shared" si="39"/>
        <v xml:space="preserve">  </v>
      </c>
      <c r="F131" s="212" t="str">
        <f t="shared" si="39"/>
        <v xml:space="preserve">  </v>
      </c>
      <c r="G131" s="212" t="str">
        <f t="shared" si="39"/>
        <v xml:space="preserve">  </v>
      </c>
      <c r="H131" s="212" t="str">
        <f t="shared" si="39"/>
        <v xml:space="preserve">  </v>
      </c>
      <c r="I131" s="212" t="str">
        <f t="shared" si="39"/>
        <v xml:space="preserve">  </v>
      </c>
      <c r="J131" s="212" t="str">
        <f t="shared" si="39"/>
        <v xml:space="preserve">  </v>
      </c>
      <c r="K131" s="212" t="str">
        <f t="shared" si="39"/>
        <v xml:space="preserve">  </v>
      </c>
      <c r="L131" s="212" t="str">
        <f t="shared" si="39"/>
        <v xml:space="preserve">  </v>
      </c>
      <c r="M131" s="212" t="str">
        <f t="shared" si="39"/>
        <v xml:space="preserve">  </v>
      </c>
      <c r="N131" s="212" t="str">
        <f t="shared" si="39"/>
        <v xml:space="preserve">  </v>
      </c>
      <c r="O131" s="212" t="str">
        <f t="shared" si="39"/>
        <v xml:space="preserve">  </v>
      </c>
      <c r="P131" s="212" t="str">
        <f t="shared" si="39"/>
        <v xml:space="preserve">  </v>
      </c>
      <c r="Q131" s="212" t="str">
        <f t="shared" si="39"/>
        <v xml:space="preserve">  </v>
      </c>
      <c r="R131" s="212" t="str">
        <f t="shared" si="39"/>
        <v xml:space="preserve">  </v>
      </c>
      <c r="S131" s="212" t="str">
        <f t="shared" si="39"/>
        <v xml:space="preserve">  </v>
      </c>
      <c r="T131" s="212" t="str">
        <f t="shared" si="39"/>
        <v xml:space="preserve">  </v>
      </c>
      <c r="U131" s="212" t="str">
        <f t="shared" si="39"/>
        <v xml:space="preserve">  </v>
      </c>
      <c r="V131" s="212" t="str">
        <f t="shared" si="39"/>
        <v xml:space="preserve">  </v>
      </c>
      <c r="W131" s="212" t="str">
        <f t="shared" si="39"/>
        <v xml:space="preserve">  </v>
      </c>
      <c r="X131" s="212" t="str">
        <f t="shared" si="39"/>
        <v xml:space="preserve">  </v>
      </c>
      <c r="Y131" s="212" t="str">
        <f t="shared" si="39"/>
        <v xml:space="preserve">  </v>
      </c>
      <c r="Z131" s="212" t="str">
        <f t="shared" si="39"/>
        <v xml:space="preserve">  </v>
      </c>
      <c r="AA131" s="212" t="str">
        <f t="shared" si="39"/>
        <v xml:space="preserve">  </v>
      </c>
      <c r="AB131" s="212" t="str">
        <f t="shared" si="39"/>
        <v xml:space="preserve">  </v>
      </c>
      <c r="AC131" s="221">
        <f t="shared" si="40"/>
        <v>0</v>
      </c>
      <c r="AD131" s="221">
        <f t="shared" si="41"/>
        <v>0</v>
      </c>
      <c r="AE131" s="221">
        <f t="shared" si="42"/>
        <v>0</v>
      </c>
      <c r="AF131" s="221">
        <f t="shared" si="43"/>
        <v>0</v>
      </c>
      <c r="AG131" s="221">
        <f t="shared" si="44"/>
        <v>0</v>
      </c>
      <c r="AH131" s="212">
        <f t="shared" si="35"/>
        <v>0</v>
      </c>
      <c r="AI131" s="212">
        <f t="shared" si="35"/>
        <v>0</v>
      </c>
      <c r="AJ131" s="212">
        <f t="shared" si="35"/>
        <v>0</v>
      </c>
      <c r="AK131" s="212">
        <f t="shared" si="35"/>
        <v>0</v>
      </c>
      <c r="BD131" s="277">
        <f t="shared" si="21"/>
        <v>0</v>
      </c>
      <c r="BE131" s="278">
        <f t="shared" si="22"/>
        <v>0</v>
      </c>
      <c r="BF131" s="279">
        <f t="shared" si="23"/>
        <v>0</v>
      </c>
      <c r="BG131" s="280">
        <f t="shared" si="24"/>
        <v>0</v>
      </c>
      <c r="BH131" s="281">
        <f t="shared" si="25"/>
        <v>0</v>
      </c>
      <c r="BI131" s="282">
        <f t="shared" si="26"/>
        <v>0</v>
      </c>
      <c r="BJ131" s="283" t="str">
        <f t="shared" si="27"/>
        <v>ปรับปรุง</v>
      </c>
      <c r="BK131" s="284">
        <f t="shared" si="28"/>
        <v>3</v>
      </c>
    </row>
    <row r="132" spans="1:63" ht="14.25" customHeight="1">
      <c r="A132" s="103">
        <f t="shared" si="38"/>
        <v>37</v>
      </c>
      <c r="B132" s="103" t="str">
        <f t="shared" si="38"/>
        <v xml:space="preserve">  </v>
      </c>
      <c r="C132" s="212" t="str">
        <f t="shared" ref="C132:AB135" si="45">IF(C45&lt;=0,"  ",IF(C45=C$7,C$6,0))</f>
        <v xml:space="preserve">  </v>
      </c>
      <c r="D132" s="212" t="str">
        <f t="shared" si="45"/>
        <v xml:space="preserve">  </v>
      </c>
      <c r="E132" s="212" t="str">
        <f t="shared" si="45"/>
        <v xml:space="preserve">  </v>
      </c>
      <c r="F132" s="212" t="str">
        <f t="shared" si="45"/>
        <v xml:space="preserve">  </v>
      </c>
      <c r="G132" s="212" t="str">
        <f t="shared" si="45"/>
        <v xml:space="preserve">  </v>
      </c>
      <c r="H132" s="212" t="str">
        <f t="shared" si="45"/>
        <v xml:space="preserve">  </v>
      </c>
      <c r="I132" s="212" t="str">
        <f t="shared" si="45"/>
        <v xml:space="preserve">  </v>
      </c>
      <c r="J132" s="212" t="str">
        <f t="shared" si="45"/>
        <v xml:space="preserve">  </v>
      </c>
      <c r="K132" s="212" t="str">
        <f t="shared" si="45"/>
        <v xml:space="preserve">  </v>
      </c>
      <c r="L132" s="212" t="str">
        <f t="shared" si="45"/>
        <v xml:space="preserve">  </v>
      </c>
      <c r="M132" s="212" t="str">
        <f t="shared" si="45"/>
        <v xml:space="preserve">  </v>
      </c>
      <c r="N132" s="212" t="str">
        <f t="shared" si="45"/>
        <v xml:space="preserve">  </v>
      </c>
      <c r="O132" s="212" t="str">
        <f t="shared" si="45"/>
        <v xml:space="preserve">  </v>
      </c>
      <c r="P132" s="212" t="str">
        <f t="shared" si="45"/>
        <v xml:space="preserve">  </v>
      </c>
      <c r="Q132" s="212" t="str">
        <f t="shared" si="45"/>
        <v xml:space="preserve">  </v>
      </c>
      <c r="R132" s="212" t="str">
        <f t="shared" si="45"/>
        <v xml:space="preserve">  </v>
      </c>
      <c r="S132" s="212" t="str">
        <f t="shared" si="45"/>
        <v xml:space="preserve">  </v>
      </c>
      <c r="T132" s="212" t="str">
        <f t="shared" si="45"/>
        <v xml:space="preserve">  </v>
      </c>
      <c r="U132" s="212" t="str">
        <f t="shared" si="45"/>
        <v xml:space="preserve">  </v>
      </c>
      <c r="V132" s="212" t="str">
        <f t="shared" si="45"/>
        <v xml:space="preserve">  </v>
      </c>
      <c r="W132" s="212" t="str">
        <f t="shared" si="45"/>
        <v xml:space="preserve">  </v>
      </c>
      <c r="X132" s="212" t="str">
        <f t="shared" si="45"/>
        <v xml:space="preserve">  </v>
      </c>
      <c r="Y132" s="212" t="str">
        <f t="shared" si="45"/>
        <v xml:space="preserve">  </v>
      </c>
      <c r="Z132" s="212" t="str">
        <f t="shared" si="45"/>
        <v xml:space="preserve">  </v>
      </c>
      <c r="AA132" s="212" t="str">
        <f t="shared" si="45"/>
        <v xml:space="preserve">  </v>
      </c>
      <c r="AB132" s="212" t="str">
        <f t="shared" si="45"/>
        <v xml:space="preserve">  </v>
      </c>
      <c r="AC132" s="221">
        <f t="shared" si="40"/>
        <v>0</v>
      </c>
      <c r="AD132" s="221">
        <f t="shared" si="41"/>
        <v>0</v>
      </c>
      <c r="AE132" s="221">
        <f t="shared" si="42"/>
        <v>0</v>
      </c>
      <c r="AF132" s="221">
        <f t="shared" si="43"/>
        <v>0</v>
      </c>
      <c r="AG132" s="221">
        <f t="shared" si="44"/>
        <v>0</v>
      </c>
      <c r="AH132" s="212">
        <f t="shared" si="35"/>
        <v>0</v>
      </c>
      <c r="AI132" s="212">
        <f t="shared" si="35"/>
        <v>0</v>
      </c>
      <c r="AJ132" s="212">
        <f t="shared" si="35"/>
        <v>0</v>
      </c>
      <c r="AK132" s="212">
        <f t="shared" si="35"/>
        <v>0</v>
      </c>
      <c r="BD132" s="277">
        <f t="shared" si="21"/>
        <v>0</v>
      </c>
      <c r="BE132" s="278">
        <f t="shared" si="22"/>
        <v>0</v>
      </c>
      <c r="BF132" s="279">
        <f t="shared" si="23"/>
        <v>0</v>
      </c>
      <c r="BG132" s="280">
        <f t="shared" si="24"/>
        <v>0</v>
      </c>
      <c r="BH132" s="281">
        <f t="shared" si="25"/>
        <v>0</v>
      </c>
      <c r="BI132" s="282">
        <f t="shared" si="26"/>
        <v>0</v>
      </c>
      <c r="BJ132" s="283" t="str">
        <f t="shared" si="27"/>
        <v>ปรับปรุง</v>
      </c>
      <c r="BK132" s="284">
        <f t="shared" si="28"/>
        <v>3</v>
      </c>
    </row>
    <row r="133" spans="1:63" ht="14.25" customHeight="1">
      <c r="A133" s="103">
        <f t="shared" si="38"/>
        <v>38</v>
      </c>
      <c r="B133" s="103" t="str">
        <f t="shared" si="38"/>
        <v xml:space="preserve">  </v>
      </c>
      <c r="C133" s="212" t="str">
        <f t="shared" si="45"/>
        <v xml:space="preserve">  </v>
      </c>
      <c r="D133" s="212" t="str">
        <f t="shared" si="45"/>
        <v xml:space="preserve">  </v>
      </c>
      <c r="E133" s="212" t="str">
        <f t="shared" si="45"/>
        <v xml:space="preserve">  </v>
      </c>
      <c r="F133" s="212" t="str">
        <f t="shared" si="45"/>
        <v xml:space="preserve">  </v>
      </c>
      <c r="G133" s="212" t="str">
        <f t="shared" si="45"/>
        <v xml:space="preserve">  </v>
      </c>
      <c r="H133" s="212" t="str">
        <f t="shared" si="45"/>
        <v xml:space="preserve">  </v>
      </c>
      <c r="I133" s="212" t="str">
        <f t="shared" si="45"/>
        <v xml:space="preserve">  </v>
      </c>
      <c r="J133" s="212" t="str">
        <f t="shared" si="45"/>
        <v xml:space="preserve">  </v>
      </c>
      <c r="K133" s="212" t="str">
        <f t="shared" si="45"/>
        <v xml:space="preserve">  </v>
      </c>
      <c r="L133" s="212" t="str">
        <f t="shared" si="45"/>
        <v xml:space="preserve">  </v>
      </c>
      <c r="M133" s="212" t="str">
        <f t="shared" si="45"/>
        <v xml:space="preserve">  </v>
      </c>
      <c r="N133" s="212" t="str">
        <f t="shared" si="45"/>
        <v xml:space="preserve">  </v>
      </c>
      <c r="O133" s="212" t="str">
        <f t="shared" si="45"/>
        <v xml:space="preserve">  </v>
      </c>
      <c r="P133" s="212" t="str">
        <f t="shared" si="45"/>
        <v xml:space="preserve">  </v>
      </c>
      <c r="Q133" s="212" t="str">
        <f t="shared" si="45"/>
        <v xml:space="preserve">  </v>
      </c>
      <c r="R133" s="212" t="str">
        <f t="shared" si="45"/>
        <v xml:space="preserve">  </v>
      </c>
      <c r="S133" s="212" t="str">
        <f t="shared" si="45"/>
        <v xml:space="preserve">  </v>
      </c>
      <c r="T133" s="212" t="str">
        <f t="shared" si="45"/>
        <v xml:space="preserve">  </v>
      </c>
      <c r="U133" s="212" t="str">
        <f t="shared" si="45"/>
        <v xml:space="preserve">  </v>
      </c>
      <c r="V133" s="212" t="str">
        <f t="shared" si="45"/>
        <v xml:space="preserve">  </v>
      </c>
      <c r="W133" s="212" t="str">
        <f t="shared" si="45"/>
        <v xml:space="preserve">  </v>
      </c>
      <c r="X133" s="212" t="str">
        <f t="shared" si="45"/>
        <v xml:space="preserve">  </v>
      </c>
      <c r="Y133" s="212" t="str">
        <f t="shared" si="45"/>
        <v xml:space="preserve">  </v>
      </c>
      <c r="Z133" s="212" t="str">
        <f t="shared" si="45"/>
        <v xml:space="preserve">  </v>
      </c>
      <c r="AA133" s="212" t="str">
        <f t="shared" si="45"/>
        <v xml:space="preserve">  </v>
      </c>
      <c r="AB133" s="212" t="str">
        <f t="shared" si="45"/>
        <v xml:space="preserve">  </v>
      </c>
      <c r="AC133" s="221">
        <f t="shared" si="40"/>
        <v>0</v>
      </c>
      <c r="AD133" s="221">
        <f t="shared" si="41"/>
        <v>0</v>
      </c>
      <c r="AE133" s="221">
        <f t="shared" si="42"/>
        <v>0</v>
      </c>
      <c r="AF133" s="221">
        <f t="shared" si="43"/>
        <v>0</v>
      </c>
      <c r="AG133" s="221">
        <f t="shared" si="44"/>
        <v>0</v>
      </c>
      <c r="AH133" s="212">
        <f t="shared" si="35"/>
        <v>0</v>
      </c>
      <c r="AI133" s="212">
        <f t="shared" si="35"/>
        <v>0</v>
      </c>
      <c r="AJ133" s="212">
        <f t="shared" si="35"/>
        <v>0</v>
      </c>
      <c r="AK133" s="212">
        <f t="shared" si="35"/>
        <v>0</v>
      </c>
      <c r="BD133" s="277">
        <f t="shared" si="21"/>
        <v>0</v>
      </c>
      <c r="BE133" s="278">
        <f t="shared" si="22"/>
        <v>0</v>
      </c>
      <c r="BF133" s="279">
        <f t="shared" si="23"/>
        <v>0</v>
      </c>
      <c r="BG133" s="280">
        <f t="shared" si="24"/>
        <v>0</v>
      </c>
      <c r="BH133" s="281">
        <f t="shared" si="25"/>
        <v>0</v>
      </c>
      <c r="BI133" s="282">
        <f t="shared" si="26"/>
        <v>0</v>
      </c>
      <c r="BJ133" s="283" t="str">
        <f t="shared" si="27"/>
        <v>ปรับปรุง</v>
      </c>
      <c r="BK133" s="284">
        <f t="shared" si="28"/>
        <v>3</v>
      </c>
    </row>
    <row r="134" spans="1:63" ht="14.25" customHeight="1">
      <c r="A134" s="103">
        <f t="shared" si="38"/>
        <v>39</v>
      </c>
      <c r="B134" s="103" t="str">
        <f t="shared" si="38"/>
        <v xml:space="preserve">  </v>
      </c>
      <c r="C134" s="212" t="str">
        <f t="shared" si="45"/>
        <v xml:space="preserve">  </v>
      </c>
      <c r="D134" s="212" t="str">
        <f t="shared" si="45"/>
        <v xml:space="preserve">  </v>
      </c>
      <c r="E134" s="212" t="str">
        <f t="shared" si="45"/>
        <v xml:space="preserve">  </v>
      </c>
      <c r="F134" s="212" t="str">
        <f t="shared" si="45"/>
        <v xml:space="preserve">  </v>
      </c>
      <c r="G134" s="212" t="str">
        <f t="shared" si="45"/>
        <v xml:space="preserve">  </v>
      </c>
      <c r="H134" s="212" t="str">
        <f t="shared" si="45"/>
        <v xml:space="preserve">  </v>
      </c>
      <c r="I134" s="212" t="str">
        <f t="shared" si="45"/>
        <v xml:space="preserve">  </v>
      </c>
      <c r="J134" s="212" t="str">
        <f t="shared" si="45"/>
        <v xml:space="preserve">  </v>
      </c>
      <c r="K134" s="212" t="str">
        <f t="shared" si="45"/>
        <v xml:space="preserve">  </v>
      </c>
      <c r="L134" s="212" t="str">
        <f t="shared" si="45"/>
        <v xml:space="preserve">  </v>
      </c>
      <c r="M134" s="212" t="str">
        <f t="shared" si="45"/>
        <v xml:space="preserve">  </v>
      </c>
      <c r="N134" s="212" t="str">
        <f t="shared" si="45"/>
        <v xml:space="preserve">  </v>
      </c>
      <c r="O134" s="212" t="str">
        <f t="shared" si="45"/>
        <v xml:space="preserve">  </v>
      </c>
      <c r="P134" s="212" t="str">
        <f t="shared" si="45"/>
        <v xml:space="preserve">  </v>
      </c>
      <c r="Q134" s="212" t="str">
        <f t="shared" si="45"/>
        <v xml:space="preserve">  </v>
      </c>
      <c r="R134" s="212" t="str">
        <f t="shared" si="45"/>
        <v xml:space="preserve">  </v>
      </c>
      <c r="S134" s="212" t="str">
        <f t="shared" si="45"/>
        <v xml:space="preserve">  </v>
      </c>
      <c r="T134" s="212" t="str">
        <f t="shared" si="45"/>
        <v xml:space="preserve">  </v>
      </c>
      <c r="U134" s="212" t="str">
        <f t="shared" si="45"/>
        <v xml:space="preserve">  </v>
      </c>
      <c r="V134" s="212" t="str">
        <f t="shared" si="45"/>
        <v xml:space="preserve">  </v>
      </c>
      <c r="W134" s="212" t="str">
        <f t="shared" si="45"/>
        <v xml:space="preserve">  </v>
      </c>
      <c r="X134" s="212" t="str">
        <f t="shared" si="45"/>
        <v xml:space="preserve">  </v>
      </c>
      <c r="Y134" s="212" t="str">
        <f t="shared" si="45"/>
        <v xml:space="preserve">  </v>
      </c>
      <c r="Z134" s="212" t="str">
        <f t="shared" si="45"/>
        <v xml:space="preserve">  </v>
      </c>
      <c r="AA134" s="212" t="str">
        <f t="shared" si="45"/>
        <v xml:space="preserve">  </v>
      </c>
      <c r="AB134" s="212" t="str">
        <f t="shared" si="45"/>
        <v xml:space="preserve">  </v>
      </c>
      <c r="AC134" s="221">
        <f t="shared" si="40"/>
        <v>0</v>
      </c>
      <c r="AD134" s="221">
        <f t="shared" si="41"/>
        <v>0</v>
      </c>
      <c r="AE134" s="221">
        <f t="shared" si="42"/>
        <v>0</v>
      </c>
      <c r="AF134" s="221">
        <f t="shared" si="43"/>
        <v>0</v>
      </c>
      <c r="AG134" s="221">
        <f t="shared" si="44"/>
        <v>0</v>
      </c>
      <c r="AH134" s="212">
        <f t="shared" si="35"/>
        <v>0</v>
      </c>
      <c r="AI134" s="212">
        <f t="shared" si="35"/>
        <v>0</v>
      </c>
      <c r="AJ134" s="212">
        <f t="shared" si="35"/>
        <v>0</v>
      </c>
      <c r="AK134" s="212">
        <f t="shared" si="35"/>
        <v>0</v>
      </c>
      <c r="BD134" s="277">
        <f t="shared" si="21"/>
        <v>0</v>
      </c>
      <c r="BE134" s="278">
        <f t="shared" si="22"/>
        <v>0</v>
      </c>
      <c r="BF134" s="279">
        <f t="shared" si="23"/>
        <v>0</v>
      </c>
      <c r="BG134" s="280">
        <f t="shared" si="24"/>
        <v>0</v>
      </c>
      <c r="BH134" s="281">
        <f t="shared" si="25"/>
        <v>0</v>
      </c>
      <c r="BI134" s="282">
        <f t="shared" si="26"/>
        <v>0</v>
      </c>
      <c r="BJ134" s="283" t="str">
        <f t="shared" si="27"/>
        <v>ปรับปรุง</v>
      </c>
      <c r="BK134" s="284">
        <f t="shared" si="28"/>
        <v>3</v>
      </c>
    </row>
    <row r="135" spans="1:63" ht="14.25" customHeight="1">
      <c r="A135" s="103">
        <f t="shared" si="38"/>
        <v>40</v>
      </c>
      <c r="B135" s="103" t="str">
        <f t="shared" si="38"/>
        <v xml:space="preserve">  </v>
      </c>
      <c r="C135" s="212" t="str">
        <f t="shared" si="45"/>
        <v xml:space="preserve">  </v>
      </c>
      <c r="D135" s="212" t="str">
        <f t="shared" si="45"/>
        <v xml:space="preserve">  </v>
      </c>
      <c r="E135" s="212" t="str">
        <f t="shared" si="45"/>
        <v xml:space="preserve">  </v>
      </c>
      <c r="F135" s="212" t="str">
        <f t="shared" si="45"/>
        <v xml:space="preserve">  </v>
      </c>
      <c r="G135" s="212" t="str">
        <f t="shared" si="45"/>
        <v xml:space="preserve">  </v>
      </c>
      <c r="H135" s="212" t="str">
        <f t="shared" si="45"/>
        <v xml:space="preserve">  </v>
      </c>
      <c r="I135" s="212" t="str">
        <f t="shared" si="45"/>
        <v xml:space="preserve">  </v>
      </c>
      <c r="J135" s="212" t="str">
        <f t="shared" si="45"/>
        <v xml:space="preserve">  </v>
      </c>
      <c r="K135" s="212" t="str">
        <f t="shared" si="45"/>
        <v xml:space="preserve">  </v>
      </c>
      <c r="L135" s="212" t="str">
        <f t="shared" si="45"/>
        <v xml:space="preserve">  </v>
      </c>
      <c r="M135" s="212" t="str">
        <f t="shared" si="45"/>
        <v xml:space="preserve">  </v>
      </c>
      <c r="N135" s="212" t="str">
        <f t="shared" si="45"/>
        <v xml:space="preserve">  </v>
      </c>
      <c r="O135" s="212" t="str">
        <f t="shared" si="45"/>
        <v xml:space="preserve">  </v>
      </c>
      <c r="P135" s="212" t="str">
        <f t="shared" si="45"/>
        <v xml:space="preserve">  </v>
      </c>
      <c r="Q135" s="212" t="str">
        <f t="shared" si="45"/>
        <v xml:space="preserve">  </v>
      </c>
      <c r="R135" s="212" t="str">
        <f t="shared" si="45"/>
        <v xml:space="preserve">  </v>
      </c>
      <c r="S135" s="212" t="str">
        <f t="shared" si="45"/>
        <v xml:space="preserve">  </v>
      </c>
      <c r="T135" s="212" t="str">
        <f t="shared" si="45"/>
        <v xml:space="preserve">  </v>
      </c>
      <c r="U135" s="212" t="str">
        <f t="shared" si="45"/>
        <v xml:space="preserve">  </v>
      </c>
      <c r="V135" s="212" t="str">
        <f t="shared" si="45"/>
        <v xml:space="preserve">  </v>
      </c>
      <c r="W135" s="212" t="str">
        <f t="shared" si="45"/>
        <v xml:space="preserve">  </v>
      </c>
      <c r="X135" s="212" t="str">
        <f t="shared" si="45"/>
        <v xml:space="preserve">  </v>
      </c>
      <c r="Y135" s="212" t="str">
        <f t="shared" si="45"/>
        <v xml:space="preserve">  </v>
      </c>
      <c r="Z135" s="212" t="str">
        <f t="shared" si="45"/>
        <v xml:space="preserve">  </v>
      </c>
      <c r="AA135" s="212" t="str">
        <f t="shared" si="45"/>
        <v xml:space="preserve">  </v>
      </c>
      <c r="AB135" s="212" t="str">
        <f t="shared" si="45"/>
        <v xml:space="preserve">  </v>
      </c>
      <c r="AC135" s="221">
        <f t="shared" si="40"/>
        <v>0</v>
      </c>
      <c r="AD135" s="221">
        <f t="shared" si="41"/>
        <v>0</v>
      </c>
      <c r="AE135" s="221">
        <f t="shared" si="42"/>
        <v>0</v>
      </c>
      <c r="AF135" s="221">
        <f t="shared" si="43"/>
        <v>0</v>
      </c>
      <c r="AG135" s="221">
        <f t="shared" si="44"/>
        <v>0</v>
      </c>
      <c r="AH135" s="212">
        <f t="shared" si="35"/>
        <v>0</v>
      </c>
      <c r="AI135" s="212">
        <f t="shared" si="35"/>
        <v>0</v>
      </c>
      <c r="AJ135" s="212">
        <f t="shared" si="35"/>
        <v>0</v>
      </c>
      <c r="AK135" s="212">
        <f t="shared" si="35"/>
        <v>0</v>
      </c>
      <c r="BD135" s="277">
        <f t="shared" si="21"/>
        <v>0</v>
      </c>
      <c r="BE135" s="278">
        <f t="shared" si="22"/>
        <v>0</v>
      </c>
      <c r="BF135" s="279">
        <f t="shared" si="23"/>
        <v>0</v>
      </c>
      <c r="BG135" s="280">
        <f t="shared" si="24"/>
        <v>0</v>
      </c>
      <c r="BH135" s="281">
        <f t="shared" si="25"/>
        <v>0</v>
      </c>
      <c r="BI135" s="282">
        <f t="shared" si="26"/>
        <v>0</v>
      </c>
      <c r="BJ135" s="283" t="str">
        <f t="shared" si="27"/>
        <v>ปรับปรุง</v>
      </c>
      <c r="BK135" s="284">
        <f t="shared" si="28"/>
        <v>3</v>
      </c>
    </row>
    <row r="136" spans="1:63" ht="14.25" customHeight="1">
      <c r="A136" s="103">
        <f t="shared" si="38"/>
        <v>41</v>
      </c>
      <c r="B136" s="103" t="str">
        <f t="shared" si="38"/>
        <v xml:space="preserve">  </v>
      </c>
      <c r="C136" s="212" t="str">
        <f t="shared" ref="C136:AB139" si="46">IF(C49&lt;=0,"  ",IF(C49=C$7,C$6,0))</f>
        <v xml:space="preserve">  </v>
      </c>
      <c r="D136" s="212" t="str">
        <f t="shared" si="46"/>
        <v xml:space="preserve">  </v>
      </c>
      <c r="E136" s="212" t="str">
        <f t="shared" si="46"/>
        <v xml:space="preserve">  </v>
      </c>
      <c r="F136" s="212" t="str">
        <f t="shared" si="46"/>
        <v xml:space="preserve">  </v>
      </c>
      <c r="G136" s="212" t="str">
        <f t="shared" si="46"/>
        <v xml:space="preserve">  </v>
      </c>
      <c r="H136" s="212" t="str">
        <f t="shared" si="46"/>
        <v xml:space="preserve">  </v>
      </c>
      <c r="I136" s="212" t="str">
        <f t="shared" si="46"/>
        <v xml:space="preserve">  </v>
      </c>
      <c r="J136" s="212" t="str">
        <f t="shared" si="46"/>
        <v xml:space="preserve">  </v>
      </c>
      <c r="K136" s="212" t="str">
        <f t="shared" si="46"/>
        <v xml:space="preserve">  </v>
      </c>
      <c r="L136" s="212" t="str">
        <f t="shared" si="46"/>
        <v xml:space="preserve">  </v>
      </c>
      <c r="M136" s="212" t="str">
        <f t="shared" si="46"/>
        <v xml:space="preserve">  </v>
      </c>
      <c r="N136" s="212" t="str">
        <f t="shared" si="46"/>
        <v xml:space="preserve">  </v>
      </c>
      <c r="O136" s="212" t="str">
        <f t="shared" si="46"/>
        <v xml:space="preserve">  </v>
      </c>
      <c r="P136" s="212" t="str">
        <f t="shared" si="46"/>
        <v xml:space="preserve">  </v>
      </c>
      <c r="Q136" s="212" t="str">
        <f t="shared" si="46"/>
        <v xml:space="preserve">  </v>
      </c>
      <c r="R136" s="212" t="str">
        <f t="shared" si="46"/>
        <v xml:space="preserve">  </v>
      </c>
      <c r="S136" s="212" t="str">
        <f t="shared" si="46"/>
        <v xml:space="preserve">  </v>
      </c>
      <c r="T136" s="212" t="str">
        <f t="shared" si="46"/>
        <v xml:space="preserve">  </v>
      </c>
      <c r="U136" s="212" t="str">
        <f t="shared" si="46"/>
        <v xml:space="preserve">  </v>
      </c>
      <c r="V136" s="212" t="str">
        <f t="shared" si="46"/>
        <v xml:space="preserve">  </v>
      </c>
      <c r="W136" s="212" t="str">
        <f t="shared" si="46"/>
        <v xml:space="preserve">  </v>
      </c>
      <c r="X136" s="212" t="str">
        <f t="shared" si="46"/>
        <v xml:space="preserve">  </v>
      </c>
      <c r="Y136" s="212" t="str">
        <f t="shared" si="46"/>
        <v xml:space="preserve">  </v>
      </c>
      <c r="Z136" s="212" t="str">
        <f t="shared" si="46"/>
        <v xml:space="preserve">  </v>
      </c>
      <c r="AA136" s="212" t="str">
        <f t="shared" si="46"/>
        <v xml:space="preserve">  </v>
      </c>
      <c r="AB136" s="212" t="str">
        <f t="shared" si="46"/>
        <v xml:space="preserve">  </v>
      </c>
      <c r="AC136" s="221">
        <f t="shared" si="40"/>
        <v>0</v>
      </c>
      <c r="AD136" s="221">
        <f t="shared" si="41"/>
        <v>0</v>
      </c>
      <c r="AE136" s="221">
        <f t="shared" si="42"/>
        <v>0</v>
      </c>
      <c r="AF136" s="221">
        <f t="shared" si="43"/>
        <v>0</v>
      </c>
      <c r="AG136" s="221">
        <f t="shared" si="44"/>
        <v>0</v>
      </c>
      <c r="AH136" s="212">
        <f t="shared" ref="AH136:AK155" si="47">AH49</f>
        <v>0</v>
      </c>
      <c r="AI136" s="212">
        <f t="shared" si="47"/>
        <v>0</v>
      </c>
      <c r="AJ136" s="212">
        <f t="shared" si="47"/>
        <v>0</v>
      </c>
      <c r="AK136" s="212">
        <f t="shared" si="47"/>
        <v>0</v>
      </c>
      <c r="BD136" s="277">
        <f t="shared" si="21"/>
        <v>0</v>
      </c>
      <c r="BE136" s="278">
        <f t="shared" si="22"/>
        <v>0</v>
      </c>
      <c r="BF136" s="279">
        <f t="shared" si="23"/>
        <v>0</v>
      </c>
      <c r="BG136" s="280">
        <f t="shared" si="24"/>
        <v>0</v>
      </c>
      <c r="BH136" s="281">
        <f t="shared" si="25"/>
        <v>0</v>
      </c>
      <c r="BI136" s="282">
        <f t="shared" si="26"/>
        <v>0</v>
      </c>
      <c r="BJ136" s="283" t="str">
        <f t="shared" si="27"/>
        <v>ปรับปรุง</v>
      </c>
      <c r="BK136" s="284">
        <f t="shared" si="28"/>
        <v>3</v>
      </c>
    </row>
    <row r="137" spans="1:63" ht="14.25" customHeight="1">
      <c r="A137" s="103">
        <f t="shared" si="38"/>
        <v>42</v>
      </c>
      <c r="B137" s="103" t="str">
        <f t="shared" si="38"/>
        <v xml:space="preserve">  </v>
      </c>
      <c r="C137" s="212" t="str">
        <f t="shared" si="46"/>
        <v xml:space="preserve">  </v>
      </c>
      <c r="D137" s="212" t="str">
        <f t="shared" si="46"/>
        <v xml:space="preserve">  </v>
      </c>
      <c r="E137" s="212" t="str">
        <f t="shared" si="46"/>
        <v xml:space="preserve">  </v>
      </c>
      <c r="F137" s="212" t="str">
        <f t="shared" si="46"/>
        <v xml:space="preserve">  </v>
      </c>
      <c r="G137" s="212" t="str">
        <f t="shared" si="46"/>
        <v xml:space="preserve">  </v>
      </c>
      <c r="H137" s="212" t="str">
        <f t="shared" si="46"/>
        <v xml:space="preserve">  </v>
      </c>
      <c r="I137" s="212" t="str">
        <f t="shared" si="46"/>
        <v xml:space="preserve">  </v>
      </c>
      <c r="J137" s="212" t="str">
        <f t="shared" si="46"/>
        <v xml:space="preserve">  </v>
      </c>
      <c r="K137" s="212" t="str">
        <f t="shared" si="46"/>
        <v xml:space="preserve">  </v>
      </c>
      <c r="L137" s="212" t="str">
        <f t="shared" si="46"/>
        <v xml:space="preserve">  </v>
      </c>
      <c r="M137" s="212" t="str">
        <f t="shared" si="46"/>
        <v xml:space="preserve">  </v>
      </c>
      <c r="N137" s="212" t="str">
        <f t="shared" si="46"/>
        <v xml:space="preserve">  </v>
      </c>
      <c r="O137" s="212" t="str">
        <f t="shared" si="46"/>
        <v xml:space="preserve">  </v>
      </c>
      <c r="P137" s="212" t="str">
        <f t="shared" si="46"/>
        <v xml:space="preserve">  </v>
      </c>
      <c r="Q137" s="212" t="str">
        <f t="shared" si="46"/>
        <v xml:space="preserve">  </v>
      </c>
      <c r="R137" s="212" t="str">
        <f t="shared" si="46"/>
        <v xml:space="preserve">  </v>
      </c>
      <c r="S137" s="212" t="str">
        <f t="shared" si="46"/>
        <v xml:space="preserve">  </v>
      </c>
      <c r="T137" s="212" t="str">
        <f t="shared" si="46"/>
        <v xml:space="preserve">  </v>
      </c>
      <c r="U137" s="212" t="str">
        <f t="shared" si="46"/>
        <v xml:space="preserve">  </v>
      </c>
      <c r="V137" s="212" t="str">
        <f t="shared" si="46"/>
        <v xml:space="preserve">  </v>
      </c>
      <c r="W137" s="212" t="str">
        <f t="shared" si="46"/>
        <v xml:space="preserve">  </v>
      </c>
      <c r="X137" s="212" t="str">
        <f t="shared" si="46"/>
        <v xml:space="preserve">  </v>
      </c>
      <c r="Y137" s="212" t="str">
        <f t="shared" si="46"/>
        <v xml:space="preserve">  </v>
      </c>
      <c r="Z137" s="212" t="str">
        <f t="shared" si="46"/>
        <v xml:space="preserve">  </v>
      </c>
      <c r="AA137" s="212" t="str">
        <f t="shared" si="46"/>
        <v xml:space="preserve">  </v>
      </c>
      <c r="AB137" s="212" t="str">
        <f t="shared" si="46"/>
        <v xml:space="preserve">  </v>
      </c>
      <c r="AC137" s="221">
        <f t="shared" si="40"/>
        <v>0</v>
      </c>
      <c r="AD137" s="221">
        <f t="shared" si="41"/>
        <v>0</v>
      </c>
      <c r="AE137" s="221">
        <f t="shared" si="42"/>
        <v>0</v>
      </c>
      <c r="AF137" s="221">
        <f t="shared" si="43"/>
        <v>0</v>
      </c>
      <c r="AG137" s="221">
        <f t="shared" si="44"/>
        <v>0</v>
      </c>
      <c r="AH137" s="212">
        <f t="shared" si="47"/>
        <v>0</v>
      </c>
      <c r="AI137" s="212">
        <f t="shared" si="47"/>
        <v>0</v>
      </c>
      <c r="AJ137" s="212">
        <f t="shared" si="47"/>
        <v>0</v>
      </c>
      <c r="AK137" s="212">
        <f t="shared" si="47"/>
        <v>0</v>
      </c>
      <c r="BD137" s="277">
        <f t="shared" si="21"/>
        <v>0</v>
      </c>
      <c r="BE137" s="278">
        <f t="shared" si="22"/>
        <v>0</v>
      </c>
      <c r="BF137" s="279">
        <f t="shared" si="23"/>
        <v>0</v>
      </c>
      <c r="BG137" s="280">
        <f t="shared" si="24"/>
        <v>0</v>
      </c>
      <c r="BH137" s="281">
        <f t="shared" si="25"/>
        <v>0</v>
      </c>
      <c r="BI137" s="282">
        <f t="shared" si="26"/>
        <v>0</v>
      </c>
      <c r="BJ137" s="283" t="str">
        <f t="shared" si="27"/>
        <v>ปรับปรุง</v>
      </c>
      <c r="BK137" s="284">
        <f t="shared" si="28"/>
        <v>3</v>
      </c>
    </row>
    <row r="138" spans="1:63" ht="14.25" customHeight="1">
      <c r="A138" s="103">
        <f t="shared" si="38"/>
        <v>43</v>
      </c>
      <c r="B138" s="103" t="str">
        <f t="shared" si="38"/>
        <v xml:space="preserve">  </v>
      </c>
      <c r="C138" s="212" t="str">
        <f t="shared" si="46"/>
        <v xml:space="preserve">  </v>
      </c>
      <c r="D138" s="212" t="str">
        <f t="shared" si="46"/>
        <v xml:space="preserve">  </v>
      </c>
      <c r="E138" s="212" t="str">
        <f t="shared" si="46"/>
        <v xml:space="preserve">  </v>
      </c>
      <c r="F138" s="212" t="str">
        <f t="shared" si="46"/>
        <v xml:space="preserve">  </v>
      </c>
      <c r="G138" s="212" t="str">
        <f t="shared" si="46"/>
        <v xml:space="preserve">  </v>
      </c>
      <c r="H138" s="212" t="str">
        <f t="shared" si="46"/>
        <v xml:space="preserve">  </v>
      </c>
      <c r="I138" s="212" t="str">
        <f t="shared" si="46"/>
        <v xml:space="preserve">  </v>
      </c>
      <c r="J138" s="212" t="str">
        <f t="shared" si="46"/>
        <v xml:space="preserve">  </v>
      </c>
      <c r="K138" s="212" t="str">
        <f t="shared" si="46"/>
        <v xml:space="preserve">  </v>
      </c>
      <c r="L138" s="212" t="str">
        <f t="shared" si="46"/>
        <v xml:space="preserve">  </v>
      </c>
      <c r="M138" s="212" t="str">
        <f t="shared" si="46"/>
        <v xml:space="preserve">  </v>
      </c>
      <c r="N138" s="212" t="str">
        <f t="shared" si="46"/>
        <v xml:space="preserve">  </v>
      </c>
      <c r="O138" s="212" t="str">
        <f t="shared" si="46"/>
        <v xml:space="preserve">  </v>
      </c>
      <c r="P138" s="212" t="str">
        <f t="shared" si="46"/>
        <v xml:space="preserve">  </v>
      </c>
      <c r="Q138" s="212" t="str">
        <f t="shared" si="46"/>
        <v xml:space="preserve">  </v>
      </c>
      <c r="R138" s="212" t="str">
        <f t="shared" si="46"/>
        <v xml:space="preserve">  </v>
      </c>
      <c r="S138" s="212" t="str">
        <f t="shared" si="46"/>
        <v xml:space="preserve">  </v>
      </c>
      <c r="T138" s="212" t="str">
        <f t="shared" si="46"/>
        <v xml:space="preserve">  </v>
      </c>
      <c r="U138" s="212" t="str">
        <f t="shared" si="46"/>
        <v xml:space="preserve">  </v>
      </c>
      <c r="V138" s="212" t="str">
        <f t="shared" si="46"/>
        <v xml:space="preserve">  </v>
      </c>
      <c r="W138" s="212" t="str">
        <f t="shared" si="46"/>
        <v xml:space="preserve">  </v>
      </c>
      <c r="X138" s="212" t="str">
        <f t="shared" si="46"/>
        <v xml:space="preserve">  </v>
      </c>
      <c r="Y138" s="212" t="str">
        <f t="shared" si="46"/>
        <v xml:space="preserve">  </v>
      </c>
      <c r="Z138" s="212" t="str">
        <f t="shared" si="46"/>
        <v xml:space="preserve">  </v>
      </c>
      <c r="AA138" s="212" t="str">
        <f t="shared" si="46"/>
        <v xml:space="preserve">  </v>
      </c>
      <c r="AB138" s="212" t="str">
        <f t="shared" si="46"/>
        <v xml:space="preserve">  </v>
      </c>
      <c r="AC138" s="221">
        <f t="shared" si="40"/>
        <v>0</v>
      </c>
      <c r="AD138" s="221">
        <f t="shared" si="41"/>
        <v>0</v>
      </c>
      <c r="AE138" s="221">
        <f t="shared" si="42"/>
        <v>0</v>
      </c>
      <c r="AF138" s="221">
        <f t="shared" si="43"/>
        <v>0</v>
      </c>
      <c r="AG138" s="221">
        <f t="shared" si="44"/>
        <v>0</v>
      </c>
      <c r="AH138" s="212">
        <f t="shared" si="47"/>
        <v>0</v>
      </c>
      <c r="AI138" s="212">
        <f t="shared" si="47"/>
        <v>0</v>
      </c>
      <c r="AJ138" s="212">
        <f t="shared" si="47"/>
        <v>0</v>
      </c>
      <c r="AK138" s="212">
        <f t="shared" si="47"/>
        <v>0</v>
      </c>
      <c r="BD138" s="277">
        <f t="shared" si="21"/>
        <v>0</v>
      </c>
      <c r="BE138" s="278">
        <f t="shared" si="22"/>
        <v>0</v>
      </c>
      <c r="BF138" s="279">
        <f t="shared" si="23"/>
        <v>0</v>
      </c>
      <c r="BG138" s="280">
        <f t="shared" si="24"/>
        <v>0</v>
      </c>
      <c r="BH138" s="281">
        <f t="shared" si="25"/>
        <v>0</v>
      </c>
      <c r="BI138" s="282">
        <f t="shared" si="26"/>
        <v>0</v>
      </c>
      <c r="BJ138" s="283" t="str">
        <f t="shared" si="27"/>
        <v>ปรับปรุง</v>
      </c>
      <c r="BK138" s="284">
        <f t="shared" si="28"/>
        <v>3</v>
      </c>
    </row>
    <row r="139" spans="1:63" ht="14.25" customHeight="1">
      <c r="A139" s="103">
        <f t="shared" si="38"/>
        <v>44</v>
      </c>
      <c r="B139" s="103" t="str">
        <f t="shared" si="38"/>
        <v xml:space="preserve">  </v>
      </c>
      <c r="C139" s="212" t="str">
        <f t="shared" si="46"/>
        <v xml:space="preserve">  </v>
      </c>
      <c r="D139" s="212" t="str">
        <f t="shared" si="46"/>
        <v xml:space="preserve">  </v>
      </c>
      <c r="E139" s="212" t="str">
        <f t="shared" si="46"/>
        <v xml:space="preserve">  </v>
      </c>
      <c r="F139" s="212" t="str">
        <f t="shared" si="46"/>
        <v xml:space="preserve">  </v>
      </c>
      <c r="G139" s="212" t="str">
        <f t="shared" si="46"/>
        <v xml:space="preserve">  </v>
      </c>
      <c r="H139" s="212" t="str">
        <f t="shared" si="46"/>
        <v xml:space="preserve">  </v>
      </c>
      <c r="I139" s="212" t="str">
        <f t="shared" si="46"/>
        <v xml:space="preserve">  </v>
      </c>
      <c r="J139" s="212" t="str">
        <f t="shared" si="46"/>
        <v xml:space="preserve">  </v>
      </c>
      <c r="K139" s="212" t="str">
        <f t="shared" si="46"/>
        <v xml:space="preserve">  </v>
      </c>
      <c r="L139" s="212" t="str">
        <f t="shared" si="46"/>
        <v xml:space="preserve">  </v>
      </c>
      <c r="M139" s="212" t="str">
        <f t="shared" si="46"/>
        <v xml:space="preserve">  </v>
      </c>
      <c r="N139" s="212" t="str">
        <f t="shared" si="46"/>
        <v xml:space="preserve">  </v>
      </c>
      <c r="O139" s="212" t="str">
        <f t="shared" si="46"/>
        <v xml:space="preserve">  </v>
      </c>
      <c r="P139" s="212" t="str">
        <f t="shared" si="46"/>
        <v xml:space="preserve">  </v>
      </c>
      <c r="Q139" s="212" t="str">
        <f t="shared" si="46"/>
        <v xml:space="preserve">  </v>
      </c>
      <c r="R139" s="212" t="str">
        <f t="shared" si="46"/>
        <v xml:space="preserve">  </v>
      </c>
      <c r="S139" s="212" t="str">
        <f t="shared" si="46"/>
        <v xml:space="preserve">  </v>
      </c>
      <c r="T139" s="212" t="str">
        <f t="shared" si="46"/>
        <v xml:space="preserve">  </v>
      </c>
      <c r="U139" s="212" t="str">
        <f t="shared" si="46"/>
        <v xml:space="preserve">  </v>
      </c>
      <c r="V139" s="212" t="str">
        <f t="shared" si="46"/>
        <v xml:space="preserve">  </v>
      </c>
      <c r="W139" s="212" t="str">
        <f t="shared" si="46"/>
        <v xml:space="preserve">  </v>
      </c>
      <c r="X139" s="212" t="str">
        <f t="shared" si="46"/>
        <v xml:space="preserve">  </v>
      </c>
      <c r="Y139" s="212" t="str">
        <f t="shared" si="46"/>
        <v xml:space="preserve">  </v>
      </c>
      <c r="Z139" s="212" t="str">
        <f t="shared" si="46"/>
        <v xml:space="preserve">  </v>
      </c>
      <c r="AA139" s="212" t="str">
        <f t="shared" si="46"/>
        <v xml:space="preserve">  </v>
      </c>
      <c r="AB139" s="212" t="str">
        <f t="shared" si="46"/>
        <v xml:space="preserve">  </v>
      </c>
      <c r="AC139" s="221">
        <f t="shared" si="40"/>
        <v>0</v>
      </c>
      <c r="AD139" s="221">
        <f t="shared" si="41"/>
        <v>0</v>
      </c>
      <c r="AE139" s="221">
        <f t="shared" si="42"/>
        <v>0</v>
      </c>
      <c r="AF139" s="221">
        <f t="shared" si="43"/>
        <v>0</v>
      </c>
      <c r="AG139" s="221">
        <f t="shared" si="44"/>
        <v>0</v>
      </c>
      <c r="AH139" s="212">
        <f t="shared" si="47"/>
        <v>0</v>
      </c>
      <c r="AI139" s="212">
        <f t="shared" si="47"/>
        <v>0</v>
      </c>
      <c r="AJ139" s="212">
        <f t="shared" si="47"/>
        <v>0</v>
      </c>
      <c r="AK139" s="212">
        <f t="shared" si="47"/>
        <v>0</v>
      </c>
      <c r="BD139" s="277">
        <f t="shared" si="21"/>
        <v>0</v>
      </c>
      <c r="BE139" s="278">
        <f t="shared" si="22"/>
        <v>0</v>
      </c>
      <c r="BF139" s="279">
        <f t="shared" si="23"/>
        <v>0</v>
      </c>
      <c r="BG139" s="280">
        <f t="shared" si="24"/>
        <v>0</v>
      </c>
      <c r="BH139" s="281">
        <f t="shared" si="25"/>
        <v>0</v>
      </c>
      <c r="BI139" s="282">
        <f t="shared" si="26"/>
        <v>0</v>
      </c>
      <c r="BJ139" s="283" t="str">
        <f t="shared" si="27"/>
        <v>ปรับปรุง</v>
      </c>
      <c r="BK139" s="284">
        <f t="shared" si="28"/>
        <v>3</v>
      </c>
    </row>
    <row r="140" spans="1:63" ht="14.25" customHeight="1">
      <c r="A140" s="103">
        <f t="shared" si="38"/>
        <v>45</v>
      </c>
      <c r="B140" s="103" t="str">
        <f t="shared" si="38"/>
        <v xml:space="preserve">  </v>
      </c>
      <c r="C140" s="212" t="str">
        <f t="shared" ref="C140:AB143" si="48">IF(C53&lt;=0,"  ",IF(C53=C$7,C$6,0))</f>
        <v xml:space="preserve">  </v>
      </c>
      <c r="D140" s="212" t="str">
        <f t="shared" si="48"/>
        <v xml:space="preserve">  </v>
      </c>
      <c r="E140" s="212" t="str">
        <f t="shared" si="48"/>
        <v xml:space="preserve">  </v>
      </c>
      <c r="F140" s="212" t="str">
        <f t="shared" si="48"/>
        <v xml:space="preserve">  </v>
      </c>
      <c r="G140" s="212" t="str">
        <f t="shared" si="48"/>
        <v xml:space="preserve">  </v>
      </c>
      <c r="H140" s="212" t="str">
        <f t="shared" si="48"/>
        <v xml:space="preserve">  </v>
      </c>
      <c r="I140" s="212" t="str">
        <f t="shared" si="48"/>
        <v xml:space="preserve">  </v>
      </c>
      <c r="J140" s="212" t="str">
        <f t="shared" si="48"/>
        <v xml:space="preserve">  </v>
      </c>
      <c r="K140" s="212" t="str">
        <f t="shared" si="48"/>
        <v xml:space="preserve">  </v>
      </c>
      <c r="L140" s="212" t="str">
        <f t="shared" si="48"/>
        <v xml:space="preserve">  </v>
      </c>
      <c r="M140" s="212" t="str">
        <f t="shared" si="48"/>
        <v xml:space="preserve">  </v>
      </c>
      <c r="N140" s="212" t="str">
        <f t="shared" si="48"/>
        <v xml:space="preserve">  </v>
      </c>
      <c r="O140" s="212" t="str">
        <f t="shared" si="48"/>
        <v xml:space="preserve">  </v>
      </c>
      <c r="P140" s="212" t="str">
        <f t="shared" si="48"/>
        <v xml:space="preserve">  </v>
      </c>
      <c r="Q140" s="212" t="str">
        <f t="shared" si="48"/>
        <v xml:space="preserve">  </v>
      </c>
      <c r="R140" s="212" t="str">
        <f t="shared" si="48"/>
        <v xml:space="preserve">  </v>
      </c>
      <c r="S140" s="212" t="str">
        <f t="shared" si="48"/>
        <v xml:space="preserve">  </v>
      </c>
      <c r="T140" s="212" t="str">
        <f t="shared" si="48"/>
        <v xml:space="preserve">  </v>
      </c>
      <c r="U140" s="212" t="str">
        <f t="shared" si="48"/>
        <v xml:space="preserve">  </v>
      </c>
      <c r="V140" s="212" t="str">
        <f t="shared" si="48"/>
        <v xml:space="preserve">  </v>
      </c>
      <c r="W140" s="212" t="str">
        <f t="shared" si="48"/>
        <v xml:space="preserve">  </v>
      </c>
      <c r="X140" s="212" t="str">
        <f t="shared" si="48"/>
        <v xml:space="preserve">  </v>
      </c>
      <c r="Y140" s="212" t="str">
        <f t="shared" si="48"/>
        <v xml:space="preserve">  </v>
      </c>
      <c r="Z140" s="212" t="str">
        <f t="shared" si="48"/>
        <v xml:space="preserve">  </v>
      </c>
      <c r="AA140" s="212" t="str">
        <f t="shared" si="48"/>
        <v xml:space="preserve">  </v>
      </c>
      <c r="AB140" s="212" t="str">
        <f t="shared" si="48"/>
        <v xml:space="preserve">  </v>
      </c>
      <c r="AC140" s="221">
        <f t="shared" si="40"/>
        <v>0</v>
      </c>
      <c r="AD140" s="221">
        <f t="shared" si="41"/>
        <v>0</v>
      </c>
      <c r="AE140" s="221">
        <f t="shared" si="42"/>
        <v>0</v>
      </c>
      <c r="AF140" s="221">
        <f t="shared" si="43"/>
        <v>0</v>
      </c>
      <c r="AG140" s="221">
        <f t="shared" si="44"/>
        <v>0</v>
      </c>
      <c r="AH140" s="212">
        <f t="shared" si="47"/>
        <v>0</v>
      </c>
      <c r="AI140" s="212">
        <f t="shared" si="47"/>
        <v>0</v>
      </c>
      <c r="AJ140" s="212">
        <f t="shared" si="47"/>
        <v>0</v>
      </c>
      <c r="AK140" s="212">
        <f t="shared" si="47"/>
        <v>0</v>
      </c>
      <c r="BD140" s="277">
        <f t="shared" si="21"/>
        <v>0</v>
      </c>
      <c r="BE140" s="278">
        <f t="shared" si="22"/>
        <v>0</v>
      </c>
      <c r="BF140" s="279">
        <f t="shared" si="23"/>
        <v>0</v>
      </c>
      <c r="BG140" s="280">
        <f t="shared" si="24"/>
        <v>0</v>
      </c>
      <c r="BH140" s="281">
        <f t="shared" si="25"/>
        <v>0</v>
      </c>
      <c r="BI140" s="282">
        <f t="shared" si="26"/>
        <v>0</v>
      </c>
      <c r="BJ140" s="283" t="str">
        <f t="shared" si="27"/>
        <v>ปรับปรุง</v>
      </c>
      <c r="BK140" s="284">
        <f t="shared" si="28"/>
        <v>3</v>
      </c>
    </row>
    <row r="141" spans="1:63" ht="14.25" customHeight="1">
      <c r="A141" s="103">
        <f t="shared" si="38"/>
        <v>46</v>
      </c>
      <c r="B141" s="103" t="str">
        <f t="shared" si="38"/>
        <v xml:space="preserve">  </v>
      </c>
      <c r="C141" s="212" t="str">
        <f t="shared" si="48"/>
        <v xml:space="preserve">  </v>
      </c>
      <c r="D141" s="212" t="str">
        <f t="shared" si="48"/>
        <v xml:space="preserve">  </v>
      </c>
      <c r="E141" s="212" t="str">
        <f t="shared" si="48"/>
        <v xml:space="preserve">  </v>
      </c>
      <c r="F141" s="212" t="str">
        <f t="shared" si="48"/>
        <v xml:space="preserve">  </v>
      </c>
      <c r="G141" s="212" t="str">
        <f t="shared" si="48"/>
        <v xml:space="preserve">  </v>
      </c>
      <c r="H141" s="212" t="str">
        <f t="shared" si="48"/>
        <v xml:space="preserve">  </v>
      </c>
      <c r="I141" s="212" t="str">
        <f t="shared" si="48"/>
        <v xml:space="preserve">  </v>
      </c>
      <c r="J141" s="212" t="str">
        <f t="shared" si="48"/>
        <v xml:space="preserve">  </v>
      </c>
      <c r="K141" s="212" t="str">
        <f t="shared" si="48"/>
        <v xml:space="preserve">  </v>
      </c>
      <c r="L141" s="212" t="str">
        <f t="shared" si="48"/>
        <v xml:space="preserve">  </v>
      </c>
      <c r="M141" s="212" t="str">
        <f t="shared" si="48"/>
        <v xml:space="preserve">  </v>
      </c>
      <c r="N141" s="212" t="str">
        <f t="shared" si="48"/>
        <v xml:space="preserve">  </v>
      </c>
      <c r="O141" s="212" t="str">
        <f t="shared" si="48"/>
        <v xml:space="preserve">  </v>
      </c>
      <c r="P141" s="212" t="str">
        <f t="shared" si="48"/>
        <v xml:space="preserve">  </v>
      </c>
      <c r="Q141" s="212" t="str">
        <f t="shared" si="48"/>
        <v xml:space="preserve">  </v>
      </c>
      <c r="R141" s="212" t="str">
        <f t="shared" si="48"/>
        <v xml:space="preserve">  </v>
      </c>
      <c r="S141" s="212" t="str">
        <f t="shared" si="48"/>
        <v xml:space="preserve">  </v>
      </c>
      <c r="T141" s="212" t="str">
        <f t="shared" si="48"/>
        <v xml:space="preserve">  </v>
      </c>
      <c r="U141" s="212" t="str">
        <f t="shared" si="48"/>
        <v xml:space="preserve">  </v>
      </c>
      <c r="V141" s="212" t="str">
        <f t="shared" si="48"/>
        <v xml:space="preserve">  </v>
      </c>
      <c r="W141" s="212" t="str">
        <f t="shared" si="48"/>
        <v xml:space="preserve">  </v>
      </c>
      <c r="X141" s="212" t="str">
        <f t="shared" si="48"/>
        <v xml:space="preserve">  </v>
      </c>
      <c r="Y141" s="212" t="str">
        <f t="shared" si="48"/>
        <v xml:space="preserve">  </v>
      </c>
      <c r="Z141" s="212" t="str">
        <f t="shared" si="48"/>
        <v xml:space="preserve">  </v>
      </c>
      <c r="AA141" s="212" t="str">
        <f t="shared" si="48"/>
        <v xml:space="preserve">  </v>
      </c>
      <c r="AB141" s="212" t="str">
        <f t="shared" si="48"/>
        <v xml:space="preserve">  </v>
      </c>
      <c r="AC141" s="221">
        <f t="shared" si="40"/>
        <v>0</v>
      </c>
      <c r="AD141" s="221">
        <f t="shared" si="41"/>
        <v>0</v>
      </c>
      <c r="AE141" s="221">
        <f t="shared" si="42"/>
        <v>0</v>
      </c>
      <c r="AF141" s="221">
        <f t="shared" si="43"/>
        <v>0</v>
      </c>
      <c r="AG141" s="221">
        <f t="shared" si="44"/>
        <v>0</v>
      </c>
      <c r="AH141" s="212">
        <f t="shared" si="47"/>
        <v>0</v>
      </c>
      <c r="AI141" s="212">
        <f t="shared" si="47"/>
        <v>0</v>
      </c>
      <c r="AJ141" s="212">
        <f t="shared" si="47"/>
        <v>0</v>
      </c>
      <c r="AK141" s="212">
        <f t="shared" si="47"/>
        <v>0</v>
      </c>
      <c r="BD141" s="277">
        <f t="shared" si="21"/>
        <v>0</v>
      </c>
      <c r="BE141" s="278">
        <f t="shared" si="22"/>
        <v>0</v>
      </c>
      <c r="BF141" s="279">
        <f t="shared" si="23"/>
        <v>0</v>
      </c>
      <c r="BG141" s="280">
        <f t="shared" si="24"/>
        <v>0</v>
      </c>
      <c r="BH141" s="281">
        <f t="shared" si="25"/>
        <v>0</v>
      </c>
      <c r="BI141" s="282">
        <f t="shared" si="26"/>
        <v>0</v>
      </c>
      <c r="BJ141" s="283" t="str">
        <f t="shared" si="27"/>
        <v>ปรับปรุง</v>
      </c>
      <c r="BK141" s="284">
        <f t="shared" si="28"/>
        <v>3</v>
      </c>
    </row>
    <row r="142" spans="1:63" ht="14.25" customHeight="1">
      <c r="A142" s="103">
        <f t="shared" si="38"/>
        <v>47</v>
      </c>
      <c r="B142" s="103" t="str">
        <f t="shared" si="38"/>
        <v xml:space="preserve">  </v>
      </c>
      <c r="C142" s="212" t="str">
        <f t="shared" si="48"/>
        <v xml:space="preserve">  </v>
      </c>
      <c r="D142" s="212" t="str">
        <f t="shared" si="48"/>
        <v xml:space="preserve">  </v>
      </c>
      <c r="E142" s="212" t="str">
        <f t="shared" si="48"/>
        <v xml:space="preserve">  </v>
      </c>
      <c r="F142" s="212" t="str">
        <f t="shared" si="48"/>
        <v xml:space="preserve">  </v>
      </c>
      <c r="G142" s="212" t="str">
        <f t="shared" si="48"/>
        <v xml:space="preserve">  </v>
      </c>
      <c r="H142" s="212" t="str">
        <f t="shared" si="48"/>
        <v xml:space="preserve">  </v>
      </c>
      <c r="I142" s="212" t="str">
        <f t="shared" si="48"/>
        <v xml:space="preserve">  </v>
      </c>
      <c r="J142" s="212" t="str">
        <f t="shared" si="48"/>
        <v xml:space="preserve">  </v>
      </c>
      <c r="K142" s="212" t="str">
        <f t="shared" si="48"/>
        <v xml:space="preserve">  </v>
      </c>
      <c r="L142" s="212" t="str">
        <f t="shared" si="48"/>
        <v xml:space="preserve">  </v>
      </c>
      <c r="M142" s="212" t="str">
        <f t="shared" si="48"/>
        <v xml:space="preserve">  </v>
      </c>
      <c r="N142" s="212" t="str">
        <f t="shared" si="48"/>
        <v xml:space="preserve">  </v>
      </c>
      <c r="O142" s="212" t="str">
        <f t="shared" si="48"/>
        <v xml:space="preserve">  </v>
      </c>
      <c r="P142" s="212" t="str">
        <f t="shared" si="48"/>
        <v xml:space="preserve">  </v>
      </c>
      <c r="Q142" s="212" t="str">
        <f t="shared" si="48"/>
        <v xml:space="preserve">  </v>
      </c>
      <c r="R142" s="212" t="str">
        <f t="shared" si="48"/>
        <v xml:space="preserve">  </v>
      </c>
      <c r="S142" s="212" t="str">
        <f t="shared" si="48"/>
        <v xml:space="preserve">  </v>
      </c>
      <c r="T142" s="212" t="str">
        <f t="shared" si="48"/>
        <v xml:space="preserve">  </v>
      </c>
      <c r="U142" s="212" t="str">
        <f t="shared" si="48"/>
        <v xml:space="preserve">  </v>
      </c>
      <c r="V142" s="212" t="str">
        <f t="shared" si="48"/>
        <v xml:space="preserve">  </v>
      </c>
      <c r="W142" s="212" t="str">
        <f t="shared" si="48"/>
        <v xml:space="preserve">  </v>
      </c>
      <c r="X142" s="212" t="str">
        <f t="shared" si="48"/>
        <v xml:space="preserve">  </v>
      </c>
      <c r="Y142" s="212" t="str">
        <f t="shared" si="48"/>
        <v xml:space="preserve">  </v>
      </c>
      <c r="Z142" s="212" t="str">
        <f t="shared" si="48"/>
        <v xml:space="preserve">  </v>
      </c>
      <c r="AA142" s="212" t="str">
        <f t="shared" si="48"/>
        <v xml:space="preserve">  </v>
      </c>
      <c r="AB142" s="212" t="str">
        <f t="shared" si="48"/>
        <v xml:space="preserve">  </v>
      </c>
      <c r="AC142" s="221">
        <f t="shared" si="40"/>
        <v>0</v>
      </c>
      <c r="AD142" s="221">
        <f t="shared" si="41"/>
        <v>0</v>
      </c>
      <c r="AE142" s="221">
        <f t="shared" si="42"/>
        <v>0</v>
      </c>
      <c r="AF142" s="221">
        <f t="shared" si="43"/>
        <v>0</v>
      </c>
      <c r="AG142" s="221">
        <f t="shared" si="44"/>
        <v>0</v>
      </c>
      <c r="AH142" s="212">
        <f t="shared" si="47"/>
        <v>0</v>
      </c>
      <c r="AI142" s="212">
        <f t="shared" si="47"/>
        <v>0</v>
      </c>
      <c r="AJ142" s="212">
        <f t="shared" si="47"/>
        <v>0</v>
      </c>
      <c r="AK142" s="212">
        <f t="shared" si="47"/>
        <v>0</v>
      </c>
      <c r="BD142" s="277">
        <f t="shared" si="21"/>
        <v>0</v>
      </c>
      <c r="BE142" s="278">
        <f t="shared" si="22"/>
        <v>0</v>
      </c>
      <c r="BF142" s="279">
        <f t="shared" si="23"/>
        <v>0</v>
      </c>
      <c r="BG142" s="280">
        <f t="shared" si="24"/>
        <v>0</v>
      </c>
      <c r="BH142" s="281">
        <f t="shared" si="25"/>
        <v>0</v>
      </c>
      <c r="BI142" s="282">
        <f t="shared" si="26"/>
        <v>0</v>
      </c>
      <c r="BJ142" s="283" t="str">
        <f t="shared" si="27"/>
        <v>ปรับปรุง</v>
      </c>
      <c r="BK142" s="284">
        <f t="shared" si="28"/>
        <v>3</v>
      </c>
    </row>
    <row r="143" spans="1:63" ht="14.25" customHeight="1">
      <c r="A143" s="103">
        <f t="shared" si="38"/>
        <v>48</v>
      </c>
      <c r="B143" s="103" t="str">
        <f t="shared" si="38"/>
        <v xml:space="preserve">  </v>
      </c>
      <c r="C143" s="212" t="str">
        <f t="shared" si="48"/>
        <v xml:space="preserve">  </v>
      </c>
      <c r="D143" s="212" t="str">
        <f t="shared" si="48"/>
        <v xml:space="preserve">  </v>
      </c>
      <c r="E143" s="212" t="str">
        <f t="shared" si="48"/>
        <v xml:space="preserve">  </v>
      </c>
      <c r="F143" s="212" t="str">
        <f t="shared" si="48"/>
        <v xml:space="preserve">  </v>
      </c>
      <c r="G143" s="212" t="str">
        <f t="shared" si="48"/>
        <v xml:space="preserve">  </v>
      </c>
      <c r="H143" s="212" t="str">
        <f t="shared" si="48"/>
        <v xml:space="preserve">  </v>
      </c>
      <c r="I143" s="212" t="str">
        <f t="shared" si="48"/>
        <v xml:space="preserve">  </v>
      </c>
      <c r="J143" s="212" t="str">
        <f t="shared" si="48"/>
        <v xml:space="preserve">  </v>
      </c>
      <c r="K143" s="212" t="str">
        <f t="shared" si="48"/>
        <v xml:space="preserve">  </v>
      </c>
      <c r="L143" s="212" t="str">
        <f t="shared" si="48"/>
        <v xml:space="preserve">  </v>
      </c>
      <c r="M143" s="212" t="str">
        <f t="shared" si="48"/>
        <v xml:space="preserve">  </v>
      </c>
      <c r="N143" s="212" t="str">
        <f t="shared" si="48"/>
        <v xml:space="preserve">  </v>
      </c>
      <c r="O143" s="212" t="str">
        <f t="shared" si="48"/>
        <v xml:space="preserve">  </v>
      </c>
      <c r="P143" s="212" t="str">
        <f t="shared" si="48"/>
        <v xml:space="preserve">  </v>
      </c>
      <c r="Q143" s="212" t="str">
        <f t="shared" si="48"/>
        <v xml:space="preserve">  </v>
      </c>
      <c r="R143" s="212" t="str">
        <f t="shared" si="48"/>
        <v xml:space="preserve">  </v>
      </c>
      <c r="S143" s="212" t="str">
        <f t="shared" si="48"/>
        <v xml:space="preserve">  </v>
      </c>
      <c r="T143" s="212" t="str">
        <f t="shared" si="48"/>
        <v xml:space="preserve">  </v>
      </c>
      <c r="U143" s="212" t="str">
        <f t="shared" si="48"/>
        <v xml:space="preserve">  </v>
      </c>
      <c r="V143" s="212" t="str">
        <f t="shared" si="48"/>
        <v xml:space="preserve">  </v>
      </c>
      <c r="W143" s="212" t="str">
        <f t="shared" si="48"/>
        <v xml:space="preserve">  </v>
      </c>
      <c r="X143" s="212" t="str">
        <f t="shared" si="48"/>
        <v xml:space="preserve">  </v>
      </c>
      <c r="Y143" s="212" t="str">
        <f t="shared" si="48"/>
        <v xml:space="preserve">  </v>
      </c>
      <c r="Z143" s="212" t="str">
        <f t="shared" si="48"/>
        <v xml:space="preserve">  </v>
      </c>
      <c r="AA143" s="212" t="str">
        <f t="shared" si="48"/>
        <v xml:space="preserve">  </v>
      </c>
      <c r="AB143" s="212" t="str">
        <f t="shared" si="48"/>
        <v xml:space="preserve">  </v>
      </c>
      <c r="AC143" s="221">
        <f t="shared" si="40"/>
        <v>0</v>
      </c>
      <c r="AD143" s="221">
        <f t="shared" si="41"/>
        <v>0</v>
      </c>
      <c r="AE143" s="221">
        <f t="shared" si="42"/>
        <v>0</v>
      </c>
      <c r="AF143" s="221">
        <f t="shared" si="43"/>
        <v>0</v>
      </c>
      <c r="AG143" s="221">
        <f t="shared" si="44"/>
        <v>0</v>
      </c>
      <c r="AH143" s="212">
        <f t="shared" si="47"/>
        <v>0</v>
      </c>
      <c r="AI143" s="212">
        <f t="shared" si="47"/>
        <v>0</v>
      </c>
      <c r="AJ143" s="212">
        <f t="shared" si="47"/>
        <v>0</v>
      </c>
      <c r="AK143" s="212">
        <f t="shared" si="47"/>
        <v>0</v>
      </c>
      <c r="BD143" s="277">
        <f t="shared" si="21"/>
        <v>0</v>
      </c>
      <c r="BE143" s="278">
        <f t="shared" si="22"/>
        <v>0</v>
      </c>
      <c r="BF143" s="279">
        <f t="shared" si="23"/>
        <v>0</v>
      </c>
      <c r="BG143" s="280">
        <f t="shared" si="24"/>
        <v>0</v>
      </c>
      <c r="BH143" s="281">
        <f t="shared" si="25"/>
        <v>0</v>
      </c>
      <c r="BI143" s="282">
        <f t="shared" si="26"/>
        <v>0</v>
      </c>
      <c r="BJ143" s="283" t="str">
        <f t="shared" si="27"/>
        <v>ปรับปรุง</v>
      </c>
      <c r="BK143" s="284">
        <f t="shared" si="28"/>
        <v>3</v>
      </c>
    </row>
    <row r="144" spans="1:63" ht="14.25" customHeight="1">
      <c r="A144" s="103">
        <f t="shared" ref="A144:B155" si="49">IF(A57&lt;=0,"  ",A57)</f>
        <v>49</v>
      </c>
      <c r="B144" s="103" t="str">
        <f t="shared" si="49"/>
        <v xml:space="preserve">  </v>
      </c>
      <c r="C144" s="212" t="str">
        <f t="shared" ref="C144:AB147" si="50">IF(C57&lt;=0,"  ",IF(C57=C$7,C$6,0))</f>
        <v xml:space="preserve">  </v>
      </c>
      <c r="D144" s="212" t="str">
        <f t="shared" si="50"/>
        <v xml:space="preserve">  </v>
      </c>
      <c r="E144" s="212" t="str">
        <f t="shared" si="50"/>
        <v xml:space="preserve">  </v>
      </c>
      <c r="F144" s="212" t="str">
        <f t="shared" si="50"/>
        <v xml:space="preserve">  </v>
      </c>
      <c r="G144" s="212" t="str">
        <f t="shared" si="50"/>
        <v xml:space="preserve">  </v>
      </c>
      <c r="H144" s="212" t="str">
        <f t="shared" si="50"/>
        <v xml:space="preserve">  </v>
      </c>
      <c r="I144" s="212" t="str">
        <f t="shared" si="50"/>
        <v xml:space="preserve">  </v>
      </c>
      <c r="J144" s="212" t="str">
        <f t="shared" si="50"/>
        <v xml:space="preserve">  </v>
      </c>
      <c r="K144" s="212" t="str">
        <f t="shared" si="50"/>
        <v xml:space="preserve">  </v>
      </c>
      <c r="L144" s="212" t="str">
        <f t="shared" si="50"/>
        <v xml:space="preserve">  </v>
      </c>
      <c r="M144" s="212" t="str">
        <f t="shared" si="50"/>
        <v xml:space="preserve">  </v>
      </c>
      <c r="N144" s="212" t="str">
        <f t="shared" si="50"/>
        <v xml:space="preserve">  </v>
      </c>
      <c r="O144" s="212" t="str">
        <f t="shared" si="50"/>
        <v xml:space="preserve">  </v>
      </c>
      <c r="P144" s="212" t="str">
        <f t="shared" si="50"/>
        <v xml:space="preserve">  </v>
      </c>
      <c r="Q144" s="212" t="str">
        <f t="shared" si="50"/>
        <v xml:space="preserve">  </v>
      </c>
      <c r="R144" s="212" t="str">
        <f t="shared" si="50"/>
        <v xml:space="preserve">  </v>
      </c>
      <c r="S144" s="212" t="str">
        <f t="shared" si="50"/>
        <v xml:space="preserve">  </v>
      </c>
      <c r="T144" s="212" t="str">
        <f t="shared" si="50"/>
        <v xml:space="preserve">  </v>
      </c>
      <c r="U144" s="212" t="str">
        <f t="shared" si="50"/>
        <v xml:space="preserve">  </v>
      </c>
      <c r="V144" s="212" t="str">
        <f t="shared" si="50"/>
        <v xml:space="preserve">  </v>
      </c>
      <c r="W144" s="212" t="str">
        <f t="shared" si="50"/>
        <v xml:space="preserve">  </v>
      </c>
      <c r="X144" s="212" t="str">
        <f t="shared" si="50"/>
        <v xml:space="preserve">  </v>
      </c>
      <c r="Y144" s="212" t="str">
        <f t="shared" si="50"/>
        <v xml:space="preserve">  </v>
      </c>
      <c r="Z144" s="212" t="str">
        <f t="shared" si="50"/>
        <v xml:space="preserve">  </v>
      </c>
      <c r="AA144" s="212" t="str">
        <f t="shared" si="50"/>
        <v xml:space="preserve">  </v>
      </c>
      <c r="AB144" s="212" t="str">
        <f t="shared" si="50"/>
        <v xml:space="preserve">  </v>
      </c>
      <c r="AC144" s="221">
        <f t="shared" si="40"/>
        <v>0</v>
      </c>
      <c r="AD144" s="221">
        <f t="shared" si="41"/>
        <v>0</v>
      </c>
      <c r="AE144" s="221">
        <f t="shared" si="42"/>
        <v>0</v>
      </c>
      <c r="AF144" s="221">
        <f t="shared" si="43"/>
        <v>0</v>
      </c>
      <c r="AG144" s="221">
        <f t="shared" si="44"/>
        <v>0</v>
      </c>
      <c r="AH144" s="212">
        <f t="shared" si="47"/>
        <v>0</v>
      </c>
      <c r="AI144" s="212">
        <f t="shared" si="47"/>
        <v>0</v>
      </c>
      <c r="AJ144" s="212">
        <f t="shared" si="47"/>
        <v>0</v>
      </c>
      <c r="AK144" s="212">
        <f t="shared" si="47"/>
        <v>0</v>
      </c>
      <c r="BD144" s="277">
        <f t="shared" si="21"/>
        <v>0</v>
      </c>
      <c r="BE144" s="278">
        <f t="shared" si="22"/>
        <v>0</v>
      </c>
      <c r="BF144" s="279">
        <f t="shared" si="23"/>
        <v>0</v>
      </c>
      <c r="BG144" s="280">
        <f t="shared" si="24"/>
        <v>0</v>
      </c>
      <c r="BH144" s="281">
        <f t="shared" si="25"/>
        <v>0</v>
      </c>
      <c r="BI144" s="282">
        <f t="shared" si="26"/>
        <v>0</v>
      </c>
      <c r="BJ144" s="283" t="str">
        <f t="shared" si="27"/>
        <v>ปรับปรุง</v>
      </c>
      <c r="BK144" s="284">
        <f t="shared" si="28"/>
        <v>3</v>
      </c>
    </row>
    <row r="145" spans="1:63" ht="14.25" customHeight="1">
      <c r="A145" s="103">
        <f t="shared" si="49"/>
        <v>50</v>
      </c>
      <c r="B145" s="103" t="str">
        <f t="shared" si="49"/>
        <v xml:space="preserve">  </v>
      </c>
      <c r="C145" s="212" t="str">
        <f t="shared" si="50"/>
        <v xml:space="preserve">  </v>
      </c>
      <c r="D145" s="212" t="str">
        <f t="shared" si="50"/>
        <v xml:space="preserve">  </v>
      </c>
      <c r="E145" s="212" t="str">
        <f t="shared" si="50"/>
        <v xml:space="preserve">  </v>
      </c>
      <c r="F145" s="212" t="str">
        <f t="shared" si="50"/>
        <v xml:space="preserve">  </v>
      </c>
      <c r="G145" s="212" t="str">
        <f t="shared" si="50"/>
        <v xml:space="preserve">  </v>
      </c>
      <c r="H145" s="212" t="str">
        <f t="shared" si="50"/>
        <v xml:space="preserve">  </v>
      </c>
      <c r="I145" s="212" t="str">
        <f t="shared" si="50"/>
        <v xml:space="preserve">  </v>
      </c>
      <c r="J145" s="212" t="str">
        <f t="shared" si="50"/>
        <v xml:space="preserve">  </v>
      </c>
      <c r="K145" s="212" t="str">
        <f t="shared" si="50"/>
        <v xml:space="preserve">  </v>
      </c>
      <c r="L145" s="212" t="str">
        <f t="shared" si="50"/>
        <v xml:space="preserve">  </v>
      </c>
      <c r="M145" s="212" t="str">
        <f t="shared" si="50"/>
        <v xml:space="preserve">  </v>
      </c>
      <c r="N145" s="212" t="str">
        <f t="shared" si="50"/>
        <v xml:space="preserve">  </v>
      </c>
      <c r="O145" s="212" t="str">
        <f t="shared" si="50"/>
        <v xml:space="preserve">  </v>
      </c>
      <c r="P145" s="212" t="str">
        <f t="shared" si="50"/>
        <v xml:space="preserve">  </v>
      </c>
      <c r="Q145" s="212" t="str">
        <f t="shared" si="50"/>
        <v xml:space="preserve">  </v>
      </c>
      <c r="R145" s="212" t="str">
        <f t="shared" si="50"/>
        <v xml:space="preserve">  </v>
      </c>
      <c r="S145" s="212" t="str">
        <f t="shared" si="50"/>
        <v xml:space="preserve">  </v>
      </c>
      <c r="T145" s="212" t="str">
        <f t="shared" si="50"/>
        <v xml:space="preserve">  </v>
      </c>
      <c r="U145" s="212" t="str">
        <f t="shared" si="50"/>
        <v xml:space="preserve">  </v>
      </c>
      <c r="V145" s="212" t="str">
        <f t="shared" si="50"/>
        <v xml:space="preserve">  </v>
      </c>
      <c r="W145" s="212" t="str">
        <f t="shared" si="50"/>
        <v xml:space="preserve">  </v>
      </c>
      <c r="X145" s="212" t="str">
        <f t="shared" si="50"/>
        <v xml:space="preserve">  </v>
      </c>
      <c r="Y145" s="212" t="str">
        <f t="shared" si="50"/>
        <v xml:space="preserve">  </v>
      </c>
      <c r="Z145" s="212" t="str">
        <f t="shared" si="50"/>
        <v xml:space="preserve">  </v>
      </c>
      <c r="AA145" s="212" t="str">
        <f t="shared" si="50"/>
        <v xml:space="preserve">  </v>
      </c>
      <c r="AB145" s="212" t="str">
        <f t="shared" si="50"/>
        <v xml:space="preserve">  </v>
      </c>
      <c r="AC145" s="221">
        <f t="shared" si="40"/>
        <v>0</v>
      </c>
      <c r="AD145" s="221">
        <f t="shared" si="41"/>
        <v>0</v>
      </c>
      <c r="AE145" s="221">
        <f t="shared" si="42"/>
        <v>0</v>
      </c>
      <c r="AF145" s="221">
        <f t="shared" si="43"/>
        <v>0</v>
      </c>
      <c r="AG145" s="221">
        <f t="shared" si="44"/>
        <v>0</v>
      </c>
      <c r="AH145" s="212">
        <f t="shared" si="47"/>
        <v>0</v>
      </c>
      <c r="AI145" s="212">
        <f t="shared" si="47"/>
        <v>0</v>
      </c>
      <c r="AJ145" s="212">
        <f t="shared" si="47"/>
        <v>0</v>
      </c>
      <c r="AK145" s="212">
        <f t="shared" si="47"/>
        <v>0</v>
      </c>
      <c r="BD145" s="277">
        <f t="shared" si="21"/>
        <v>0</v>
      </c>
      <c r="BE145" s="278">
        <f t="shared" si="22"/>
        <v>0</v>
      </c>
      <c r="BF145" s="279">
        <f t="shared" si="23"/>
        <v>0</v>
      </c>
      <c r="BG145" s="280">
        <f t="shared" si="24"/>
        <v>0</v>
      </c>
      <c r="BH145" s="281">
        <f t="shared" si="25"/>
        <v>0</v>
      </c>
      <c r="BI145" s="282">
        <f t="shared" si="26"/>
        <v>0</v>
      </c>
      <c r="BJ145" s="283" t="str">
        <f t="shared" si="27"/>
        <v>ปรับปรุง</v>
      </c>
      <c r="BK145" s="284">
        <f t="shared" si="28"/>
        <v>3</v>
      </c>
    </row>
    <row r="146" spans="1:63" ht="14.25" customHeight="1">
      <c r="A146" s="103">
        <f t="shared" si="49"/>
        <v>51</v>
      </c>
      <c r="B146" s="103" t="str">
        <f t="shared" si="49"/>
        <v xml:space="preserve">  </v>
      </c>
      <c r="C146" s="212" t="str">
        <f t="shared" si="50"/>
        <v xml:space="preserve">  </v>
      </c>
      <c r="D146" s="212" t="str">
        <f t="shared" si="50"/>
        <v xml:space="preserve">  </v>
      </c>
      <c r="E146" s="212" t="str">
        <f t="shared" si="50"/>
        <v xml:space="preserve">  </v>
      </c>
      <c r="F146" s="212" t="str">
        <f t="shared" si="50"/>
        <v xml:space="preserve">  </v>
      </c>
      <c r="G146" s="212" t="str">
        <f t="shared" si="50"/>
        <v xml:space="preserve">  </v>
      </c>
      <c r="H146" s="212" t="str">
        <f t="shared" si="50"/>
        <v xml:space="preserve">  </v>
      </c>
      <c r="I146" s="212" t="str">
        <f t="shared" si="50"/>
        <v xml:space="preserve">  </v>
      </c>
      <c r="J146" s="212" t="str">
        <f t="shared" si="50"/>
        <v xml:space="preserve">  </v>
      </c>
      <c r="K146" s="212" t="str">
        <f t="shared" si="50"/>
        <v xml:space="preserve">  </v>
      </c>
      <c r="L146" s="212" t="str">
        <f t="shared" si="50"/>
        <v xml:space="preserve">  </v>
      </c>
      <c r="M146" s="212" t="str">
        <f t="shared" si="50"/>
        <v xml:space="preserve">  </v>
      </c>
      <c r="N146" s="212" t="str">
        <f t="shared" si="50"/>
        <v xml:space="preserve">  </v>
      </c>
      <c r="O146" s="212" t="str">
        <f t="shared" si="50"/>
        <v xml:space="preserve">  </v>
      </c>
      <c r="P146" s="212" t="str">
        <f t="shared" si="50"/>
        <v xml:space="preserve">  </v>
      </c>
      <c r="Q146" s="212" t="str">
        <f t="shared" si="50"/>
        <v xml:space="preserve">  </v>
      </c>
      <c r="R146" s="212" t="str">
        <f t="shared" si="50"/>
        <v xml:space="preserve">  </v>
      </c>
      <c r="S146" s="212" t="str">
        <f t="shared" si="50"/>
        <v xml:space="preserve">  </v>
      </c>
      <c r="T146" s="212" t="str">
        <f t="shared" si="50"/>
        <v xml:space="preserve">  </v>
      </c>
      <c r="U146" s="212" t="str">
        <f t="shared" si="50"/>
        <v xml:space="preserve">  </v>
      </c>
      <c r="V146" s="212" t="str">
        <f t="shared" si="50"/>
        <v xml:space="preserve">  </v>
      </c>
      <c r="W146" s="212" t="str">
        <f t="shared" si="50"/>
        <v xml:space="preserve">  </v>
      </c>
      <c r="X146" s="212" t="str">
        <f t="shared" si="50"/>
        <v xml:space="preserve">  </v>
      </c>
      <c r="Y146" s="212" t="str">
        <f t="shared" si="50"/>
        <v xml:space="preserve">  </v>
      </c>
      <c r="Z146" s="212" t="str">
        <f t="shared" si="50"/>
        <v xml:space="preserve">  </v>
      </c>
      <c r="AA146" s="212" t="str">
        <f t="shared" si="50"/>
        <v xml:space="preserve">  </v>
      </c>
      <c r="AB146" s="212" t="str">
        <f t="shared" si="50"/>
        <v xml:space="preserve">  </v>
      </c>
      <c r="AC146" s="221">
        <f t="shared" si="40"/>
        <v>0</v>
      </c>
      <c r="AD146" s="221">
        <f t="shared" si="41"/>
        <v>0</v>
      </c>
      <c r="AE146" s="221">
        <f t="shared" si="42"/>
        <v>0</v>
      </c>
      <c r="AF146" s="221">
        <f t="shared" si="43"/>
        <v>0</v>
      </c>
      <c r="AG146" s="221">
        <f t="shared" si="44"/>
        <v>0</v>
      </c>
      <c r="AH146" s="212">
        <f t="shared" si="47"/>
        <v>0</v>
      </c>
      <c r="AI146" s="212">
        <f t="shared" si="47"/>
        <v>0</v>
      </c>
      <c r="AJ146" s="212">
        <f t="shared" si="47"/>
        <v>0</v>
      </c>
      <c r="AK146" s="212">
        <f t="shared" si="47"/>
        <v>0</v>
      </c>
      <c r="BD146" s="277">
        <f t="shared" si="21"/>
        <v>0</v>
      </c>
      <c r="BE146" s="278">
        <f t="shared" si="22"/>
        <v>0</v>
      </c>
      <c r="BF146" s="279">
        <f t="shared" si="23"/>
        <v>0</v>
      </c>
      <c r="BG146" s="280">
        <f t="shared" si="24"/>
        <v>0</v>
      </c>
      <c r="BH146" s="281">
        <f t="shared" si="25"/>
        <v>0</v>
      </c>
      <c r="BI146" s="282">
        <f t="shared" si="26"/>
        <v>0</v>
      </c>
      <c r="BJ146" s="283" t="str">
        <f t="shared" si="27"/>
        <v>ปรับปรุง</v>
      </c>
      <c r="BK146" s="284">
        <f t="shared" si="28"/>
        <v>3</v>
      </c>
    </row>
    <row r="147" spans="1:63" ht="14.25" customHeight="1">
      <c r="A147" s="103">
        <f t="shared" si="49"/>
        <v>52</v>
      </c>
      <c r="B147" s="103" t="str">
        <f t="shared" si="49"/>
        <v xml:space="preserve">  </v>
      </c>
      <c r="C147" s="212" t="str">
        <f t="shared" si="50"/>
        <v xml:space="preserve">  </v>
      </c>
      <c r="D147" s="212" t="str">
        <f t="shared" si="50"/>
        <v xml:space="preserve">  </v>
      </c>
      <c r="E147" s="212" t="str">
        <f t="shared" si="50"/>
        <v xml:space="preserve">  </v>
      </c>
      <c r="F147" s="212" t="str">
        <f t="shared" si="50"/>
        <v xml:space="preserve">  </v>
      </c>
      <c r="G147" s="212" t="str">
        <f t="shared" si="50"/>
        <v xml:space="preserve">  </v>
      </c>
      <c r="H147" s="212" t="str">
        <f t="shared" si="50"/>
        <v xml:space="preserve">  </v>
      </c>
      <c r="I147" s="212" t="str">
        <f t="shared" si="50"/>
        <v xml:space="preserve">  </v>
      </c>
      <c r="J147" s="212" t="str">
        <f t="shared" si="50"/>
        <v xml:space="preserve">  </v>
      </c>
      <c r="K147" s="212" t="str">
        <f t="shared" si="50"/>
        <v xml:space="preserve">  </v>
      </c>
      <c r="L147" s="212" t="str">
        <f t="shared" si="50"/>
        <v xml:space="preserve">  </v>
      </c>
      <c r="M147" s="212" t="str">
        <f t="shared" si="50"/>
        <v xml:space="preserve">  </v>
      </c>
      <c r="N147" s="212" t="str">
        <f t="shared" si="50"/>
        <v xml:space="preserve">  </v>
      </c>
      <c r="O147" s="212" t="str">
        <f t="shared" si="50"/>
        <v xml:space="preserve">  </v>
      </c>
      <c r="P147" s="212" t="str">
        <f t="shared" si="50"/>
        <v xml:space="preserve">  </v>
      </c>
      <c r="Q147" s="212" t="str">
        <f t="shared" si="50"/>
        <v xml:space="preserve">  </v>
      </c>
      <c r="R147" s="212" t="str">
        <f t="shared" si="50"/>
        <v xml:space="preserve">  </v>
      </c>
      <c r="S147" s="212" t="str">
        <f t="shared" si="50"/>
        <v xml:space="preserve">  </v>
      </c>
      <c r="T147" s="212" t="str">
        <f t="shared" si="50"/>
        <v xml:space="preserve">  </v>
      </c>
      <c r="U147" s="212" t="str">
        <f t="shared" si="50"/>
        <v xml:space="preserve">  </v>
      </c>
      <c r="V147" s="212" t="str">
        <f t="shared" si="50"/>
        <v xml:space="preserve">  </v>
      </c>
      <c r="W147" s="212" t="str">
        <f t="shared" si="50"/>
        <v xml:space="preserve">  </v>
      </c>
      <c r="X147" s="212" t="str">
        <f t="shared" si="50"/>
        <v xml:space="preserve">  </v>
      </c>
      <c r="Y147" s="212" t="str">
        <f t="shared" si="50"/>
        <v xml:space="preserve">  </v>
      </c>
      <c r="Z147" s="212" t="str">
        <f t="shared" si="50"/>
        <v xml:space="preserve">  </v>
      </c>
      <c r="AA147" s="212" t="str">
        <f t="shared" si="50"/>
        <v xml:space="preserve">  </v>
      </c>
      <c r="AB147" s="212" t="str">
        <f t="shared" si="50"/>
        <v xml:space="preserve">  </v>
      </c>
      <c r="AC147" s="221">
        <f t="shared" si="40"/>
        <v>0</v>
      </c>
      <c r="AD147" s="221">
        <f t="shared" si="41"/>
        <v>0</v>
      </c>
      <c r="AE147" s="221">
        <f t="shared" si="42"/>
        <v>0</v>
      </c>
      <c r="AF147" s="221">
        <f t="shared" si="43"/>
        <v>0</v>
      </c>
      <c r="AG147" s="221">
        <f t="shared" si="44"/>
        <v>0</v>
      </c>
      <c r="AH147" s="212">
        <f t="shared" si="47"/>
        <v>0</v>
      </c>
      <c r="AI147" s="212">
        <f t="shared" si="47"/>
        <v>0</v>
      </c>
      <c r="AJ147" s="212">
        <f t="shared" si="47"/>
        <v>0</v>
      </c>
      <c r="AK147" s="212">
        <f t="shared" si="47"/>
        <v>0</v>
      </c>
      <c r="BD147" s="277">
        <f t="shared" si="21"/>
        <v>0</v>
      </c>
      <c r="BE147" s="278">
        <f t="shared" si="22"/>
        <v>0</v>
      </c>
      <c r="BF147" s="279">
        <f t="shared" si="23"/>
        <v>0</v>
      </c>
      <c r="BG147" s="280">
        <f t="shared" si="24"/>
        <v>0</v>
      </c>
      <c r="BH147" s="281">
        <f t="shared" si="25"/>
        <v>0</v>
      </c>
      <c r="BI147" s="282">
        <f t="shared" si="26"/>
        <v>0</v>
      </c>
      <c r="BJ147" s="283" t="str">
        <f t="shared" si="27"/>
        <v>ปรับปรุง</v>
      </c>
      <c r="BK147" s="284">
        <f t="shared" si="28"/>
        <v>3</v>
      </c>
    </row>
    <row r="148" spans="1:63" ht="14.25" customHeight="1">
      <c r="A148" s="103">
        <f t="shared" si="49"/>
        <v>53</v>
      </c>
      <c r="B148" s="103" t="str">
        <f t="shared" si="49"/>
        <v xml:space="preserve">  </v>
      </c>
      <c r="C148" s="212" t="str">
        <f t="shared" ref="C148:AB151" si="51">IF(C61&lt;=0,"  ",IF(C61=C$7,C$6,0))</f>
        <v xml:space="preserve">  </v>
      </c>
      <c r="D148" s="212" t="str">
        <f t="shared" si="51"/>
        <v xml:space="preserve">  </v>
      </c>
      <c r="E148" s="212" t="str">
        <f t="shared" si="51"/>
        <v xml:space="preserve">  </v>
      </c>
      <c r="F148" s="212" t="str">
        <f t="shared" si="51"/>
        <v xml:space="preserve">  </v>
      </c>
      <c r="G148" s="212" t="str">
        <f t="shared" si="51"/>
        <v xml:space="preserve">  </v>
      </c>
      <c r="H148" s="212" t="str">
        <f t="shared" si="51"/>
        <v xml:space="preserve">  </v>
      </c>
      <c r="I148" s="212" t="str">
        <f t="shared" si="51"/>
        <v xml:space="preserve">  </v>
      </c>
      <c r="J148" s="212" t="str">
        <f t="shared" si="51"/>
        <v xml:space="preserve">  </v>
      </c>
      <c r="K148" s="212" t="str">
        <f t="shared" si="51"/>
        <v xml:space="preserve">  </v>
      </c>
      <c r="L148" s="212" t="str">
        <f t="shared" si="51"/>
        <v xml:space="preserve">  </v>
      </c>
      <c r="M148" s="212" t="str">
        <f t="shared" si="51"/>
        <v xml:space="preserve">  </v>
      </c>
      <c r="N148" s="212" t="str">
        <f t="shared" si="51"/>
        <v xml:space="preserve">  </v>
      </c>
      <c r="O148" s="212" t="str">
        <f t="shared" si="51"/>
        <v xml:space="preserve">  </v>
      </c>
      <c r="P148" s="212" t="str">
        <f t="shared" si="51"/>
        <v xml:space="preserve">  </v>
      </c>
      <c r="Q148" s="212" t="str">
        <f t="shared" si="51"/>
        <v xml:space="preserve">  </v>
      </c>
      <c r="R148" s="212" t="str">
        <f t="shared" si="51"/>
        <v xml:space="preserve">  </v>
      </c>
      <c r="S148" s="212" t="str">
        <f t="shared" si="51"/>
        <v xml:space="preserve">  </v>
      </c>
      <c r="T148" s="212" t="str">
        <f t="shared" si="51"/>
        <v xml:space="preserve">  </v>
      </c>
      <c r="U148" s="212" t="str">
        <f t="shared" si="51"/>
        <v xml:space="preserve">  </v>
      </c>
      <c r="V148" s="212" t="str">
        <f t="shared" si="51"/>
        <v xml:space="preserve">  </v>
      </c>
      <c r="W148" s="212" t="str">
        <f t="shared" si="51"/>
        <v xml:space="preserve">  </v>
      </c>
      <c r="X148" s="212" t="str">
        <f t="shared" si="51"/>
        <v xml:space="preserve">  </v>
      </c>
      <c r="Y148" s="212" t="str">
        <f t="shared" si="51"/>
        <v xml:space="preserve">  </v>
      </c>
      <c r="Z148" s="212" t="str">
        <f t="shared" si="51"/>
        <v xml:space="preserve">  </v>
      </c>
      <c r="AA148" s="212" t="str">
        <f t="shared" si="51"/>
        <v xml:space="preserve">  </v>
      </c>
      <c r="AB148" s="212" t="str">
        <f t="shared" si="51"/>
        <v xml:space="preserve">  </v>
      </c>
      <c r="AC148" s="221">
        <f t="shared" si="40"/>
        <v>0</v>
      </c>
      <c r="AD148" s="221">
        <f t="shared" si="41"/>
        <v>0</v>
      </c>
      <c r="AE148" s="221">
        <f t="shared" si="42"/>
        <v>0</v>
      </c>
      <c r="AF148" s="221">
        <f t="shared" si="43"/>
        <v>0</v>
      </c>
      <c r="AG148" s="221">
        <f t="shared" si="44"/>
        <v>0</v>
      </c>
      <c r="AH148" s="212">
        <f t="shared" si="47"/>
        <v>0</v>
      </c>
      <c r="AI148" s="212">
        <f t="shared" si="47"/>
        <v>0</v>
      </c>
      <c r="AJ148" s="212">
        <f t="shared" si="47"/>
        <v>0</v>
      </c>
      <c r="AK148" s="212">
        <f t="shared" si="47"/>
        <v>0</v>
      </c>
      <c r="BD148" s="277">
        <f t="shared" si="21"/>
        <v>0</v>
      </c>
      <c r="BE148" s="278">
        <f t="shared" si="22"/>
        <v>0</v>
      </c>
      <c r="BF148" s="279">
        <f t="shared" si="23"/>
        <v>0</v>
      </c>
      <c r="BG148" s="280">
        <f t="shared" si="24"/>
        <v>0</v>
      </c>
      <c r="BH148" s="281">
        <f t="shared" si="25"/>
        <v>0</v>
      </c>
      <c r="BI148" s="282">
        <f t="shared" si="26"/>
        <v>0</v>
      </c>
      <c r="BJ148" s="283" t="str">
        <f t="shared" si="27"/>
        <v>ปรับปรุง</v>
      </c>
      <c r="BK148" s="284">
        <f t="shared" si="28"/>
        <v>3</v>
      </c>
    </row>
    <row r="149" spans="1:63" ht="14.25" customHeight="1">
      <c r="A149" s="103">
        <f t="shared" si="49"/>
        <v>54</v>
      </c>
      <c r="B149" s="103" t="str">
        <f t="shared" si="49"/>
        <v xml:space="preserve">  </v>
      </c>
      <c r="C149" s="212" t="str">
        <f t="shared" si="51"/>
        <v xml:space="preserve">  </v>
      </c>
      <c r="D149" s="212" t="str">
        <f t="shared" si="51"/>
        <v xml:space="preserve">  </v>
      </c>
      <c r="E149" s="212" t="str">
        <f t="shared" si="51"/>
        <v xml:space="preserve">  </v>
      </c>
      <c r="F149" s="212" t="str">
        <f t="shared" si="51"/>
        <v xml:space="preserve">  </v>
      </c>
      <c r="G149" s="212" t="str">
        <f t="shared" si="51"/>
        <v xml:space="preserve">  </v>
      </c>
      <c r="H149" s="212" t="str">
        <f t="shared" si="51"/>
        <v xml:space="preserve">  </v>
      </c>
      <c r="I149" s="212" t="str">
        <f t="shared" si="51"/>
        <v xml:space="preserve">  </v>
      </c>
      <c r="J149" s="212" t="str">
        <f t="shared" si="51"/>
        <v xml:space="preserve">  </v>
      </c>
      <c r="K149" s="212" t="str">
        <f t="shared" si="51"/>
        <v xml:space="preserve">  </v>
      </c>
      <c r="L149" s="212" t="str">
        <f t="shared" si="51"/>
        <v xml:space="preserve">  </v>
      </c>
      <c r="M149" s="212" t="str">
        <f t="shared" si="51"/>
        <v xml:space="preserve">  </v>
      </c>
      <c r="N149" s="212" t="str">
        <f t="shared" si="51"/>
        <v xml:space="preserve">  </v>
      </c>
      <c r="O149" s="212" t="str">
        <f t="shared" si="51"/>
        <v xml:space="preserve">  </v>
      </c>
      <c r="P149" s="212" t="str">
        <f t="shared" si="51"/>
        <v xml:space="preserve">  </v>
      </c>
      <c r="Q149" s="212" t="str">
        <f t="shared" si="51"/>
        <v xml:space="preserve">  </v>
      </c>
      <c r="R149" s="212" t="str">
        <f t="shared" si="51"/>
        <v xml:space="preserve">  </v>
      </c>
      <c r="S149" s="212" t="str">
        <f t="shared" si="51"/>
        <v xml:space="preserve">  </v>
      </c>
      <c r="T149" s="212" t="str">
        <f t="shared" si="51"/>
        <v xml:space="preserve">  </v>
      </c>
      <c r="U149" s="212" t="str">
        <f t="shared" si="51"/>
        <v xml:space="preserve">  </v>
      </c>
      <c r="V149" s="212" t="str">
        <f t="shared" si="51"/>
        <v xml:space="preserve">  </v>
      </c>
      <c r="W149" s="212" t="str">
        <f t="shared" si="51"/>
        <v xml:space="preserve">  </v>
      </c>
      <c r="X149" s="212" t="str">
        <f t="shared" si="51"/>
        <v xml:space="preserve">  </v>
      </c>
      <c r="Y149" s="212" t="str">
        <f t="shared" si="51"/>
        <v xml:space="preserve">  </v>
      </c>
      <c r="Z149" s="212" t="str">
        <f t="shared" si="51"/>
        <v xml:space="preserve">  </v>
      </c>
      <c r="AA149" s="212" t="str">
        <f t="shared" si="51"/>
        <v xml:space="preserve">  </v>
      </c>
      <c r="AB149" s="212" t="str">
        <f t="shared" si="51"/>
        <v xml:space="preserve">  </v>
      </c>
      <c r="AC149" s="221">
        <f t="shared" si="40"/>
        <v>0</v>
      </c>
      <c r="AD149" s="221">
        <f t="shared" si="41"/>
        <v>0</v>
      </c>
      <c r="AE149" s="221">
        <f t="shared" si="42"/>
        <v>0</v>
      </c>
      <c r="AF149" s="221">
        <f t="shared" si="43"/>
        <v>0</v>
      </c>
      <c r="AG149" s="221">
        <f t="shared" si="44"/>
        <v>0</v>
      </c>
      <c r="AH149" s="212">
        <f t="shared" si="47"/>
        <v>0</v>
      </c>
      <c r="AI149" s="212">
        <f t="shared" si="47"/>
        <v>0</v>
      </c>
      <c r="AJ149" s="212">
        <f t="shared" si="47"/>
        <v>0</v>
      </c>
      <c r="AK149" s="212">
        <f t="shared" si="47"/>
        <v>0</v>
      </c>
      <c r="BD149" s="277">
        <f t="shared" si="21"/>
        <v>0</v>
      </c>
      <c r="BE149" s="278">
        <f t="shared" si="22"/>
        <v>0</v>
      </c>
      <c r="BF149" s="279">
        <f t="shared" si="23"/>
        <v>0</v>
      </c>
      <c r="BG149" s="280">
        <f t="shared" si="24"/>
        <v>0</v>
      </c>
      <c r="BH149" s="281">
        <f t="shared" si="25"/>
        <v>0</v>
      </c>
      <c r="BI149" s="282">
        <f t="shared" si="26"/>
        <v>0</v>
      </c>
      <c r="BJ149" s="283" t="str">
        <f t="shared" si="27"/>
        <v>ปรับปรุง</v>
      </c>
      <c r="BK149" s="284">
        <f t="shared" si="28"/>
        <v>3</v>
      </c>
    </row>
    <row r="150" spans="1:63" ht="14.25" customHeight="1">
      <c r="A150" s="103">
        <f t="shared" si="49"/>
        <v>55</v>
      </c>
      <c r="B150" s="103" t="str">
        <f t="shared" si="49"/>
        <v xml:space="preserve">  </v>
      </c>
      <c r="C150" s="212" t="str">
        <f t="shared" si="51"/>
        <v xml:space="preserve">  </v>
      </c>
      <c r="D150" s="212" t="str">
        <f t="shared" si="51"/>
        <v xml:space="preserve">  </v>
      </c>
      <c r="E150" s="212" t="str">
        <f t="shared" si="51"/>
        <v xml:space="preserve">  </v>
      </c>
      <c r="F150" s="212" t="str">
        <f t="shared" si="51"/>
        <v xml:space="preserve">  </v>
      </c>
      <c r="G150" s="212" t="str">
        <f t="shared" si="51"/>
        <v xml:space="preserve">  </v>
      </c>
      <c r="H150" s="212" t="str">
        <f t="shared" si="51"/>
        <v xml:space="preserve">  </v>
      </c>
      <c r="I150" s="212" t="str">
        <f t="shared" si="51"/>
        <v xml:space="preserve">  </v>
      </c>
      <c r="J150" s="212" t="str">
        <f t="shared" si="51"/>
        <v xml:space="preserve">  </v>
      </c>
      <c r="K150" s="212" t="str">
        <f t="shared" si="51"/>
        <v xml:space="preserve">  </v>
      </c>
      <c r="L150" s="212" t="str">
        <f t="shared" si="51"/>
        <v xml:space="preserve">  </v>
      </c>
      <c r="M150" s="212" t="str">
        <f t="shared" si="51"/>
        <v xml:space="preserve">  </v>
      </c>
      <c r="N150" s="212" t="str">
        <f t="shared" si="51"/>
        <v xml:space="preserve">  </v>
      </c>
      <c r="O150" s="212" t="str">
        <f t="shared" si="51"/>
        <v xml:space="preserve">  </v>
      </c>
      <c r="P150" s="212" t="str">
        <f t="shared" si="51"/>
        <v xml:space="preserve">  </v>
      </c>
      <c r="Q150" s="212" t="str">
        <f t="shared" si="51"/>
        <v xml:space="preserve">  </v>
      </c>
      <c r="R150" s="212" t="str">
        <f t="shared" si="51"/>
        <v xml:space="preserve">  </v>
      </c>
      <c r="S150" s="212" t="str">
        <f t="shared" si="51"/>
        <v xml:space="preserve">  </v>
      </c>
      <c r="T150" s="212" t="str">
        <f t="shared" si="51"/>
        <v xml:space="preserve">  </v>
      </c>
      <c r="U150" s="212" t="str">
        <f t="shared" si="51"/>
        <v xml:space="preserve">  </v>
      </c>
      <c r="V150" s="212" t="str">
        <f t="shared" si="51"/>
        <v xml:space="preserve">  </v>
      </c>
      <c r="W150" s="212" t="str">
        <f t="shared" si="51"/>
        <v xml:space="preserve">  </v>
      </c>
      <c r="X150" s="212" t="str">
        <f t="shared" si="51"/>
        <v xml:space="preserve">  </v>
      </c>
      <c r="Y150" s="212" t="str">
        <f t="shared" si="51"/>
        <v xml:space="preserve">  </v>
      </c>
      <c r="Z150" s="212" t="str">
        <f t="shared" si="51"/>
        <v xml:space="preserve">  </v>
      </c>
      <c r="AA150" s="212" t="str">
        <f t="shared" si="51"/>
        <v xml:space="preserve">  </v>
      </c>
      <c r="AB150" s="212" t="str">
        <f t="shared" si="51"/>
        <v xml:space="preserve">  </v>
      </c>
      <c r="AC150" s="221">
        <f t="shared" si="40"/>
        <v>0</v>
      </c>
      <c r="AD150" s="221">
        <f t="shared" si="41"/>
        <v>0</v>
      </c>
      <c r="AE150" s="221">
        <f t="shared" si="42"/>
        <v>0</v>
      </c>
      <c r="AF150" s="221">
        <f t="shared" si="43"/>
        <v>0</v>
      </c>
      <c r="AG150" s="221">
        <f t="shared" si="44"/>
        <v>0</v>
      </c>
      <c r="AH150" s="212">
        <f t="shared" si="47"/>
        <v>0</v>
      </c>
      <c r="AI150" s="212">
        <f t="shared" si="47"/>
        <v>0</v>
      </c>
      <c r="AJ150" s="212">
        <f t="shared" si="47"/>
        <v>0</v>
      </c>
      <c r="AK150" s="212">
        <f t="shared" si="47"/>
        <v>0</v>
      </c>
      <c r="BD150" s="277">
        <f t="shared" si="21"/>
        <v>0</v>
      </c>
      <c r="BE150" s="278">
        <f t="shared" si="22"/>
        <v>0</v>
      </c>
      <c r="BF150" s="279">
        <f t="shared" si="23"/>
        <v>0</v>
      </c>
      <c r="BG150" s="280">
        <f t="shared" si="24"/>
        <v>0</v>
      </c>
      <c r="BH150" s="281">
        <f t="shared" si="25"/>
        <v>0</v>
      </c>
      <c r="BI150" s="282">
        <f t="shared" si="26"/>
        <v>0</v>
      </c>
      <c r="BJ150" s="283" t="str">
        <f t="shared" si="27"/>
        <v>ปรับปรุง</v>
      </c>
      <c r="BK150" s="284">
        <f t="shared" si="28"/>
        <v>3</v>
      </c>
    </row>
    <row r="151" spans="1:63" ht="14.25" customHeight="1">
      <c r="A151" s="103">
        <f t="shared" si="49"/>
        <v>56</v>
      </c>
      <c r="B151" s="103" t="str">
        <f t="shared" si="49"/>
        <v xml:space="preserve">  </v>
      </c>
      <c r="C151" s="212" t="str">
        <f t="shared" si="51"/>
        <v xml:space="preserve">  </v>
      </c>
      <c r="D151" s="212" t="str">
        <f t="shared" si="51"/>
        <v xml:space="preserve">  </v>
      </c>
      <c r="E151" s="212" t="str">
        <f t="shared" si="51"/>
        <v xml:space="preserve">  </v>
      </c>
      <c r="F151" s="212" t="str">
        <f t="shared" si="51"/>
        <v xml:space="preserve">  </v>
      </c>
      <c r="G151" s="212" t="str">
        <f t="shared" si="51"/>
        <v xml:space="preserve">  </v>
      </c>
      <c r="H151" s="212" t="str">
        <f t="shared" si="51"/>
        <v xml:space="preserve">  </v>
      </c>
      <c r="I151" s="212" t="str">
        <f t="shared" si="51"/>
        <v xml:space="preserve">  </v>
      </c>
      <c r="J151" s="212" t="str">
        <f t="shared" si="51"/>
        <v xml:space="preserve">  </v>
      </c>
      <c r="K151" s="212" t="str">
        <f t="shared" si="51"/>
        <v xml:space="preserve">  </v>
      </c>
      <c r="L151" s="212" t="str">
        <f t="shared" si="51"/>
        <v xml:space="preserve">  </v>
      </c>
      <c r="M151" s="212" t="str">
        <f t="shared" si="51"/>
        <v xml:space="preserve">  </v>
      </c>
      <c r="N151" s="212" t="str">
        <f t="shared" si="51"/>
        <v xml:space="preserve">  </v>
      </c>
      <c r="O151" s="212" t="str">
        <f t="shared" si="51"/>
        <v xml:space="preserve">  </v>
      </c>
      <c r="P151" s="212" t="str">
        <f t="shared" si="51"/>
        <v xml:space="preserve">  </v>
      </c>
      <c r="Q151" s="212" t="str">
        <f t="shared" si="51"/>
        <v xml:space="preserve">  </v>
      </c>
      <c r="R151" s="212" t="str">
        <f t="shared" si="51"/>
        <v xml:space="preserve">  </v>
      </c>
      <c r="S151" s="212" t="str">
        <f t="shared" si="51"/>
        <v xml:space="preserve">  </v>
      </c>
      <c r="T151" s="212" t="str">
        <f t="shared" si="51"/>
        <v xml:space="preserve">  </v>
      </c>
      <c r="U151" s="212" t="str">
        <f t="shared" si="51"/>
        <v xml:space="preserve">  </v>
      </c>
      <c r="V151" s="212" t="str">
        <f t="shared" si="51"/>
        <v xml:space="preserve">  </v>
      </c>
      <c r="W151" s="212" t="str">
        <f t="shared" si="51"/>
        <v xml:space="preserve">  </v>
      </c>
      <c r="X151" s="212" t="str">
        <f t="shared" si="51"/>
        <v xml:space="preserve">  </v>
      </c>
      <c r="Y151" s="212" t="str">
        <f t="shared" si="51"/>
        <v xml:space="preserve">  </v>
      </c>
      <c r="Z151" s="212" t="str">
        <f t="shared" si="51"/>
        <v xml:space="preserve">  </v>
      </c>
      <c r="AA151" s="212" t="str">
        <f t="shared" si="51"/>
        <v xml:space="preserve">  </v>
      </c>
      <c r="AB151" s="212" t="str">
        <f t="shared" si="51"/>
        <v xml:space="preserve">  </v>
      </c>
      <c r="AC151" s="221">
        <f t="shared" si="40"/>
        <v>0</v>
      </c>
      <c r="AD151" s="221">
        <f t="shared" si="41"/>
        <v>0</v>
      </c>
      <c r="AE151" s="221">
        <f t="shared" si="42"/>
        <v>0</v>
      </c>
      <c r="AF151" s="221">
        <f t="shared" si="43"/>
        <v>0</v>
      </c>
      <c r="AG151" s="221">
        <f t="shared" si="44"/>
        <v>0</v>
      </c>
      <c r="AH151" s="212">
        <f t="shared" si="47"/>
        <v>0</v>
      </c>
      <c r="AI151" s="212">
        <f t="shared" si="47"/>
        <v>0</v>
      </c>
      <c r="AJ151" s="212">
        <f t="shared" si="47"/>
        <v>0</v>
      </c>
      <c r="AK151" s="212">
        <f t="shared" si="47"/>
        <v>0</v>
      </c>
      <c r="BD151" s="277">
        <f t="shared" si="21"/>
        <v>0</v>
      </c>
      <c r="BE151" s="278">
        <f t="shared" si="22"/>
        <v>0</v>
      </c>
      <c r="BF151" s="279">
        <f t="shared" si="23"/>
        <v>0</v>
      </c>
      <c r="BG151" s="280">
        <f t="shared" si="24"/>
        <v>0</v>
      </c>
      <c r="BH151" s="281">
        <f t="shared" si="25"/>
        <v>0</v>
      </c>
      <c r="BI151" s="282">
        <f t="shared" si="26"/>
        <v>0</v>
      </c>
      <c r="BJ151" s="283" t="str">
        <f t="shared" si="27"/>
        <v>ปรับปรุง</v>
      </c>
      <c r="BK151" s="284">
        <f t="shared" si="28"/>
        <v>3</v>
      </c>
    </row>
    <row r="152" spans="1:63" ht="14.25" customHeight="1">
      <c r="A152" s="103">
        <f t="shared" si="49"/>
        <v>57</v>
      </c>
      <c r="B152" s="103" t="str">
        <f t="shared" si="49"/>
        <v xml:space="preserve">  </v>
      </c>
      <c r="C152" s="212" t="str">
        <f t="shared" ref="C152:AB155" si="52">IF(C65&lt;=0,"  ",IF(C65=C$7,C$6,0))</f>
        <v xml:space="preserve">  </v>
      </c>
      <c r="D152" s="212" t="str">
        <f t="shared" si="52"/>
        <v xml:space="preserve">  </v>
      </c>
      <c r="E152" s="212" t="str">
        <f t="shared" si="52"/>
        <v xml:space="preserve">  </v>
      </c>
      <c r="F152" s="212" t="str">
        <f t="shared" si="52"/>
        <v xml:space="preserve">  </v>
      </c>
      <c r="G152" s="212" t="str">
        <f t="shared" si="52"/>
        <v xml:space="preserve">  </v>
      </c>
      <c r="H152" s="212" t="str">
        <f t="shared" si="52"/>
        <v xml:space="preserve">  </v>
      </c>
      <c r="I152" s="212" t="str">
        <f t="shared" si="52"/>
        <v xml:space="preserve">  </v>
      </c>
      <c r="J152" s="212" t="str">
        <f t="shared" si="52"/>
        <v xml:space="preserve">  </v>
      </c>
      <c r="K152" s="212" t="str">
        <f t="shared" si="52"/>
        <v xml:space="preserve">  </v>
      </c>
      <c r="L152" s="212" t="str">
        <f t="shared" si="52"/>
        <v xml:space="preserve">  </v>
      </c>
      <c r="M152" s="212" t="str">
        <f t="shared" si="52"/>
        <v xml:space="preserve">  </v>
      </c>
      <c r="N152" s="212" t="str">
        <f t="shared" si="52"/>
        <v xml:space="preserve">  </v>
      </c>
      <c r="O152" s="212" t="str">
        <f t="shared" si="52"/>
        <v xml:space="preserve">  </v>
      </c>
      <c r="P152" s="212" t="str">
        <f t="shared" si="52"/>
        <v xml:space="preserve">  </v>
      </c>
      <c r="Q152" s="212" t="str">
        <f t="shared" si="52"/>
        <v xml:space="preserve">  </v>
      </c>
      <c r="R152" s="212" t="str">
        <f t="shared" si="52"/>
        <v xml:space="preserve">  </v>
      </c>
      <c r="S152" s="212" t="str">
        <f t="shared" si="52"/>
        <v xml:space="preserve">  </v>
      </c>
      <c r="T152" s="212" t="str">
        <f t="shared" si="52"/>
        <v xml:space="preserve">  </v>
      </c>
      <c r="U152" s="212" t="str">
        <f t="shared" si="52"/>
        <v xml:space="preserve">  </v>
      </c>
      <c r="V152" s="212" t="str">
        <f t="shared" si="52"/>
        <v xml:space="preserve">  </v>
      </c>
      <c r="W152" s="212" t="str">
        <f t="shared" si="52"/>
        <v xml:space="preserve">  </v>
      </c>
      <c r="X152" s="212" t="str">
        <f t="shared" si="52"/>
        <v xml:space="preserve">  </v>
      </c>
      <c r="Y152" s="212" t="str">
        <f t="shared" si="52"/>
        <v xml:space="preserve">  </v>
      </c>
      <c r="Z152" s="212" t="str">
        <f t="shared" si="52"/>
        <v xml:space="preserve">  </v>
      </c>
      <c r="AA152" s="212" t="str">
        <f t="shared" si="52"/>
        <v xml:space="preserve">  </v>
      </c>
      <c r="AB152" s="212" t="str">
        <f t="shared" si="52"/>
        <v xml:space="preserve">  </v>
      </c>
      <c r="AC152" s="221">
        <f t="shared" si="40"/>
        <v>0</v>
      </c>
      <c r="AD152" s="221">
        <f t="shared" si="41"/>
        <v>0</v>
      </c>
      <c r="AE152" s="221">
        <f t="shared" si="42"/>
        <v>0</v>
      </c>
      <c r="AF152" s="221">
        <f t="shared" si="43"/>
        <v>0</v>
      </c>
      <c r="AG152" s="221">
        <f t="shared" si="44"/>
        <v>0</v>
      </c>
      <c r="AH152" s="212">
        <f t="shared" si="47"/>
        <v>0</v>
      </c>
      <c r="AI152" s="212">
        <f t="shared" si="47"/>
        <v>0</v>
      </c>
      <c r="AJ152" s="212">
        <f t="shared" si="47"/>
        <v>0</v>
      </c>
      <c r="AK152" s="212">
        <f t="shared" si="47"/>
        <v>0</v>
      </c>
      <c r="BD152" s="277">
        <f t="shared" si="21"/>
        <v>0</v>
      </c>
      <c r="BE152" s="278">
        <f t="shared" si="22"/>
        <v>0</v>
      </c>
      <c r="BF152" s="279">
        <f t="shared" si="23"/>
        <v>0</v>
      </c>
      <c r="BG152" s="280">
        <f t="shared" si="24"/>
        <v>0</v>
      </c>
      <c r="BH152" s="281">
        <f t="shared" si="25"/>
        <v>0</v>
      </c>
      <c r="BI152" s="282">
        <f t="shared" si="26"/>
        <v>0</v>
      </c>
      <c r="BJ152" s="283" t="str">
        <f t="shared" si="27"/>
        <v>ปรับปรุง</v>
      </c>
      <c r="BK152" s="284">
        <f t="shared" si="28"/>
        <v>3</v>
      </c>
    </row>
    <row r="153" spans="1:63" ht="14.25" customHeight="1">
      <c r="A153" s="103">
        <f t="shared" si="49"/>
        <v>58</v>
      </c>
      <c r="B153" s="103" t="str">
        <f t="shared" si="49"/>
        <v xml:space="preserve">  </v>
      </c>
      <c r="C153" s="212" t="str">
        <f t="shared" si="52"/>
        <v xml:space="preserve">  </v>
      </c>
      <c r="D153" s="212" t="str">
        <f t="shared" si="52"/>
        <v xml:space="preserve">  </v>
      </c>
      <c r="E153" s="212" t="str">
        <f t="shared" si="52"/>
        <v xml:space="preserve">  </v>
      </c>
      <c r="F153" s="212" t="str">
        <f t="shared" si="52"/>
        <v xml:space="preserve">  </v>
      </c>
      <c r="G153" s="212" t="str">
        <f t="shared" si="52"/>
        <v xml:space="preserve">  </v>
      </c>
      <c r="H153" s="212" t="str">
        <f t="shared" si="52"/>
        <v xml:space="preserve">  </v>
      </c>
      <c r="I153" s="212" t="str">
        <f t="shared" si="52"/>
        <v xml:space="preserve">  </v>
      </c>
      <c r="J153" s="212" t="str">
        <f t="shared" si="52"/>
        <v xml:space="preserve">  </v>
      </c>
      <c r="K153" s="212" t="str">
        <f t="shared" si="52"/>
        <v xml:space="preserve">  </v>
      </c>
      <c r="L153" s="212" t="str">
        <f t="shared" si="52"/>
        <v xml:space="preserve">  </v>
      </c>
      <c r="M153" s="212" t="str">
        <f t="shared" si="52"/>
        <v xml:space="preserve">  </v>
      </c>
      <c r="N153" s="212" t="str">
        <f t="shared" si="52"/>
        <v xml:space="preserve">  </v>
      </c>
      <c r="O153" s="212" t="str">
        <f t="shared" si="52"/>
        <v xml:space="preserve">  </v>
      </c>
      <c r="P153" s="212" t="str">
        <f t="shared" si="52"/>
        <v xml:space="preserve">  </v>
      </c>
      <c r="Q153" s="212" t="str">
        <f t="shared" si="52"/>
        <v xml:space="preserve">  </v>
      </c>
      <c r="R153" s="212" t="str">
        <f t="shared" si="52"/>
        <v xml:space="preserve">  </v>
      </c>
      <c r="S153" s="212" t="str">
        <f t="shared" si="52"/>
        <v xml:space="preserve">  </v>
      </c>
      <c r="T153" s="212" t="str">
        <f t="shared" si="52"/>
        <v xml:space="preserve">  </v>
      </c>
      <c r="U153" s="212" t="str">
        <f t="shared" si="52"/>
        <v xml:space="preserve">  </v>
      </c>
      <c r="V153" s="212" t="str">
        <f t="shared" si="52"/>
        <v xml:space="preserve">  </v>
      </c>
      <c r="W153" s="212" t="str">
        <f t="shared" si="52"/>
        <v xml:space="preserve">  </v>
      </c>
      <c r="X153" s="212" t="str">
        <f t="shared" si="52"/>
        <v xml:space="preserve">  </v>
      </c>
      <c r="Y153" s="212" t="str">
        <f t="shared" si="52"/>
        <v xml:space="preserve">  </v>
      </c>
      <c r="Z153" s="212" t="str">
        <f t="shared" si="52"/>
        <v xml:space="preserve">  </v>
      </c>
      <c r="AA153" s="212" t="str">
        <f t="shared" si="52"/>
        <v xml:space="preserve">  </v>
      </c>
      <c r="AB153" s="212" t="str">
        <f t="shared" si="52"/>
        <v xml:space="preserve">  </v>
      </c>
      <c r="AC153" s="221">
        <f t="shared" si="40"/>
        <v>0</v>
      </c>
      <c r="AD153" s="221">
        <f t="shared" si="41"/>
        <v>0</v>
      </c>
      <c r="AE153" s="221">
        <f t="shared" si="42"/>
        <v>0</v>
      </c>
      <c r="AF153" s="221">
        <f t="shared" si="43"/>
        <v>0</v>
      </c>
      <c r="AG153" s="221">
        <f t="shared" si="44"/>
        <v>0</v>
      </c>
      <c r="AH153" s="212">
        <f t="shared" si="47"/>
        <v>0</v>
      </c>
      <c r="AI153" s="212">
        <f t="shared" si="47"/>
        <v>0</v>
      </c>
      <c r="AJ153" s="212">
        <f t="shared" si="47"/>
        <v>0</v>
      </c>
      <c r="AK153" s="212">
        <f t="shared" si="47"/>
        <v>0</v>
      </c>
      <c r="BD153" s="277">
        <f t="shared" si="21"/>
        <v>0</v>
      </c>
      <c r="BE153" s="278">
        <f t="shared" si="22"/>
        <v>0</v>
      </c>
      <c r="BF153" s="279">
        <f t="shared" si="23"/>
        <v>0</v>
      </c>
      <c r="BG153" s="280">
        <f t="shared" si="24"/>
        <v>0</v>
      </c>
      <c r="BH153" s="281">
        <f t="shared" si="25"/>
        <v>0</v>
      </c>
      <c r="BI153" s="282">
        <f t="shared" si="26"/>
        <v>0</v>
      </c>
      <c r="BJ153" s="283" t="str">
        <f t="shared" si="27"/>
        <v>ปรับปรุง</v>
      </c>
      <c r="BK153" s="284">
        <f t="shared" si="28"/>
        <v>3</v>
      </c>
    </row>
    <row r="154" spans="1:63" ht="14.25" customHeight="1">
      <c r="A154" s="103">
        <f t="shared" si="49"/>
        <v>59</v>
      </c>
      <c r="B154" s="103" t="str">
        <f t="shared" si="49"/>
        <v xml:space="preserve">  </v>
      </c>
      <c r="C154" s="212" t="str">
        <f t="shared" si="52"/>
        <v xml:space="preserve">  </v>
      </c>
      <c r="D154" s="212" t="str">
        <f t="shared" si="52"/>
        <v xml:space="preserve">  </v>
      </c>
      <c r="E154" s="212" t="str">
        <f t="shared" si="52"/>
        <v xml:space="preserve">  </v>
      </c>
      <c r="F154" s="212" t="str">
        <f t="shared" si="52"/>
        <v xml:space="preserve">  </v>
      </c>
      <c r="G154" s="212" t="str">
        <f t="shared" si="52"/>
        <v xml:space="preserve">  </v>
      </c>
      <c r="H154" s="212" t="str">
        <f t="shared" si="52"/>
        <v xml:space="preserve">  </v>
      </c>
      <c r="I154" s="212" t="str">
        <f t="shared" si="52"/>
        <v xml:space="preserve">  </v>
      </c>
      <c r="J154" s="212" t="str">
        <f t="shared" si="52"/>
        <v xml:space="preserve">  </v>
      </c>
      <c r="K154" s="212" t="str">
        <f t="shared" si="52"/>
        <v xml:space="preserve">  </v>
      </c>
      <c r="L154" s="212" t="str">
        <f t="shared" si="52"/>
        <v xml:space="preserve">  </v>
      </c>
      <c r="M154" s="212" t="str">
        <f t="shared" si="52"/>
        <v xml:space="preserve">  </v>
      </c>
      <c r="N154" s="212" t="str">
        <f t="shared" si="52"/>
        <v xml:space="preserve">  </v>
      </c>
      <c r="O154" s="212" t="str">
        <f t="shared" si="52"/>
        <v xml:space="preserve">  </v>
      </c>
      <c r="P154" s="212" t="str">
        <f t="shared" si="52"/>
        <v xml:space="preserve">  </v>
      </c>
      <c r="Q154" s="212" t="str">
        <f t="shared" si="52"/>
        <v xml:space="preserve">  </v>
      </c>
      <c r="R154" s="212" t="str">
        <f t="shared" si="52"/>
        <v xml:space="preserve">  </v>
      </c>
      <c r="S154" s="212" t="str">
        <f t="shared" si="52"/>
        <v xml:space="preserve">  </v>
      </c>
      <c r="T154" s="212" t="str">
        <f t="shared" si="52"/>
        <v xml:space="preserve">  </v>
      </c>
      <c r="U154" s="212" t="str">
        <f t="shared" si="52"/>
        <v xml:space="preserve">  </v>
      </c>
      <c r="V154" s="212" t="str">
        <f t="shared" si="52"/>
        <v xml:space="preserve">  </v>
      </c>
      <c r="W154" s="212" t="str">
        <f t="shared" si="52"/>
        <v xml:space="preserve">  </v>
      </c>
      <c r="X154" s="212" t="str">
        <f t="shared" si="52"/>
        <v xml:space="preserve">  </v>
      </c>
      <c r="Y154" s="212" t="str">
        <f t="shared" si="52"/>
        <v xml:space="preserve">  </v>
      </c>
      <c r="Z154" s="212" t="str">
        <f t="shared" si="52"/>
        <v xml:space="preserve">  </v>
      </c>
      <c r="AA154" s="212" t="str">
        <f t="shared" si="52"/>
        <v xml:space="preserve">  </v>
      </c>
      <c r="AB154" s="212" t="str">
        <f t="shared" si="52"/>
        <v xml:space="preserve">  </v>
      </c>
      <c r="AC154" s="221">
        <f t="shared" si="40"/>
        <v>0</v>
      </c>
      <c r="AD154" s="221">
        <f t="shared" si="41"/>
        <v>0</v>
      </c>
      <c r="AE154" s="221">
        <f t="shared" si="42"/>
        <v>0</v>
      </c>
      <c r="AF154" s="221">
        <f t="shared" si="43"/>
        <v>0</v>
      </c>
      <c r="AG154" s="221">
        <f t="shared" si="44"/>
        <v>0</v>
      </c>
      <c r="AH154" s="212">
        <f t="shared" si="47"/>
        <v>0</v>
      </c>
      <c r="AI154" s="212">
        <f t="shared" si="47"/>
        <v>0</v>
      </c>
      <c r="AJ154" s="212">
        <f t="shared" si="47"/>
        <v>0</v>
      </c>
      <c r="AK154" s="212">
        <f t="shared" si="47"/>
        <v>0</v>
      </c>
      <c r="BD154" s="277">
        <f t="shared" si="21"/>
        <v>0</v>
      </c>
      <c r="BE154" s="278">
        <f t="shared" si="22"/>
        <v>0</v>
      </c>
      <c r="BF154" s="279">
        <f t="shared" si="23"/>
        <v>0</v>
      </c>
      <c r="BG154" s="280">
        <f t="shared" si="24"/>
        <v>0</v>
      </c>
      <c r="BH154" s="281">
        <f t="shared" si="25"/>
        <v>0</v>
      </c>
      <c r="BI154" s="282">
        <f t="shared" si="26"/>
        <v>0</v>
      </c>
      <c r="BJ154" s="283" t="str">
        <f t="shared" si="27"/>
        <v>ปรับปรุง</v>
      </c>
      <c r="BK154" s="284">
        <f t="shared" si="28"/>
        <v>3</v>
      </c>
    </row>
    <row r="155" spans="1:63" ht="14.25" customHeight="1">
      <c r="A155" s="104">
        <f t="shared" si="49"/>
        <v>60</v>
      </c>
      <c r="B155" s="104" t="str">
        <f t="shared" si="49"/>
        <v xml:space="preserve">  </v>
      </c>
      <c r="C155" s="222" t="str">
        <f t="shared" si="52"/>
        <v xml:space="preserve">  </v>
      </c>
      <c r="D155" s="222" t="str">
        <f t="shared" si="52"/>
        <v xml:space="preserve">  </v>
      </c>
      <c r="E155" s="222" t="str">
        <f t="shared" si="52"/>
        <v xml:space="preserve">  </v>
      </c>
      <c r="F155" s="222" t="str">
        <f t="shared" si="52"/>
        <v xml:space="preserve">  </v>
      </c>
      <c r="G155" s="222" t="str">
        <f t="shared" si="52"/>
        <v xml:space="preserve">  </v>
      </c>
      <c r="H155" s="222" t="str">
        <f t="shared" si="52"/>
        <v xml:space="preserve">  </v>
      </c>
      <c r="I155" s="222" t="str">
        <f t="shared" si="52"/>
        <v xml:space="preserve">  </v>
      </c>
      <c r="J155" s="222" t="str">
        <f t="shared" si="52"/>
        <v xml:space="preserve">  </v>
      </c>
      <c r="K155" s="222" t="str">
        <f t="shared" si="52"/>
        <v xml:space="preserve">  </v>
      </c>
      <c r="L155" s="222" t="str">
        <f t="shared" si="52"/>
        <v xml:space="preserve">  </v>
      </c>
      <c r="M155" s="222" t="str">
        <f t="shared" si="52"/>
        <v xml:space="preserve">  </v>
      </c>
      <c r="N155" s="222" t="str">
        <f t="shared" si="52"/>
        <v xml:space="preserve">  </v>
      </c>
      <c r="O155" s="222" t="str">
        <f t="shared" si="52"/>
        <v xml:space="preserve">  </v>
      </c>
      <c r="P155" s="222" t="str">
        <f t="shared" si="52"/>
        <v xml:space="preserve">  </v>
      </c>
      <c r="Q155" s="222" t="str">
        <f t="shared" si="52"/>
        <v xml:space="preserve">  </v>
      </c>
      <c r="R155" s="222" t="str">
        <f t="shared" si="52"/>
        <v xml:space="preserve">  </v>
      </c>
      <c r="S155" s="222" t="str">
        <f t="shared" si="52"/>
        <v xml:space="preserve">  </v>
      </c>
      <c r="T155" s="222" t="str">
        <f t="shared" si="52"/>
        <v xml:space="preserve">  </v>
      </c>
      <c r="U155" s="222" t="str">
        <f t="shared" si="52"/>
        <v xml:space="preserve">  </v>
      </c>
      <c r="V155" s="222" t="str">
        <f t="shared" si="52"/>
        <v xml:space="preserve">  </v>
      </c>
      <c r="W155" s="222" t="str">
        <f t="shared" si="52"/>
        <v xml:space="preserve">  </v>
      </c>
      <c r="X155" s="222" t="str">
        <f t="shared" si="52"/>
        <v xml:space="preserve">  </v>
      </c>
      <c r="Y155" s="222" t="str">
        <f t="shared" si="52"/>
        <v xml:space="preserve">  </v>
      </c>
      <c r="Z155" s="222" t="str">
        <f t="shared" si="52"/>
        <v xml:space="preserve">  </v>
      </c>
      <c r="AA155" s="222" t="str">
        <f t="shared" si="52"/>
        <v xml:space="preserve">  </v>
      </c>
      <c r="AB155" s="222" t="str">
        <f t="shared" si="52"/>
        <v xml:space="preserve">  </v>
      </c>
      <c r="AC155" s="223">
        <f t="shared" si="40"/>
        <v>0</v>
      </c>
      <c r="AD155" s="223">
        <f t="shared" si="41"/>
        <v>0</v>
      </c>
      <c r="AE155" s="223">
        <f t="shared" si="42"/>
        <v>0</v>
      </c>
      <c r="AF155" s="223">
        <f t="shared" si="43"/>
        <v>0</v>
      </c>
      <c r="AG155" s="223">
        <f t="shared" si="44"/>
        <v>0</v>
      </c>
      <c r="AH155" s="222">
        <f t="shared" si="47"/>
        <v>0</v>
      </c>
      <c r="AI155" s="222">
        <f t="shared" si="47"/>
        <v>0</v>
      </c>
      <c r="AJ155" s="222">
        <f t="shared" si="47"/>
        <v>0</v>
      </c>
      <c r="AK155" s="222">
        <f t="shared" si="47"/>
        <v>0</v>
      </c>
      <c r="BD155" s="285">
        <f t="shared" si="21"/>
        <v>0</v>
      </c>
      <c r="BE155" s="286">
        <f t="shared" si="22"/>
        <v>0</v>
      </c>
      <c r="BF155" s="287">
        <f t="shared" si="23"/>
        <v>0</v>
      </c>
      <c r="BG155" s="288">
        <f t="shared" si="24"/>
        <v>0</v>
      </c>
      <c r="BH155" s="289">
        <f t="shared" si="25"/>
        <v>0</v>
      </c>
      <c r="BI155" s="290">
        <f t="shared" si="26"/>
        <v>0</v>
      </c>
      <c r="BJ155" s="291" t="str">
        <f t="shared" si="27"/>
        <v>ปรับปรุง</v>
      </c>
      <c r="BK155" s="292">
        <f t="shared" si="28"/>
        <v>3</v>
      </c>
    </row>
    <row r="156" spans="1:63" ht="33.75" customHeight="1">
      <c r="A156" s="342" t="s">
        <v>5</v>
      </c>
      <c r="B156" s="343"/>
      <c r="C156" s="218">
        <f>SUM(C96:C155)</f>
        <v>2.5</v>
      </c>
      <c r="D156" s="218">
        <f t="shared" ref="D156:AK156" si="53">SUM(D96:D155)</f>
        <v>2.5</v>
      </c>
      <c r="E156" s="218">
        <f t="shared" si="53"/>
        <v>2.5</v>
      </c>
      <c r="F156" s="218">
        <f t="shared" si="53"/>
        <v>5</v>
      </c>
      <c r="G156" s="218">
        <f t="shared" si="53"/>
        <v>2.5</v>
      </c>
      <c r="H156" s="218">
        <f t="shared" si="53"/>
        <v>2.5</v>
      </c>
      <c r="I156" s="218">
        <f t="shared" si="53"/>
        <v>2.5</v>
      </c>
      <c r="J156" s="218">
        <f t="shared" si="53"/>
        <v>2.5</v>
      </c>
      <c r="K156" s="218">
        <f t="shared" si="53"/>
        <v>2.5</v>
      </c>
      <c r="L156" s="218">
        <f t="shared" si="53"/>
        <v>2.5</v>
      </c>
      <c r="M156" s="218">
        <f t="shared" si="53"/>
        <v>2.5</v>
      </c>
      <c r="N156" s="218">
        <f t="shared" si="53"/>
        <v>5</v>
      </c>
      <c r="O156" s="218">
        <f t="shared" si="53"/>
        <v>5</v>
      </c>
      <c r="P156" s="218">
        <f t="shared" si="53"/>
        <v>2.5</v>
      </c>
      <c r="Q156" s="218">
        <f t="shared" si="53"/>
        <v>2.5</v>
      </c>
      <c r="R156" s="218">
        <f t="shared" si="53"/>
        <v>2.5</v>
      </c>
      <c r="S156" s="218">
        <f t="shared" si="53"/>
        <v>2.5</v>
      </c>
      <c r="T156" s="218">
        <f t="shared" si="53"/>
        <v>5</v>
      </c>
      <c r="U156" s="218">
        <f t="shared" si="53"/>
        <v>2.5</v>
      </c>
      <c r="V156" s="218">
        <f t="shared" si="53"/>
        <v>5</v>
      </c>
      <c r="W156" s="218">
        <f t="shared" si="53"/>
        <v>2.5</v>
      </c>
      <c r="X156" s="218">
        <f t="shared" si="53"/>
        <v>2.5</v>
      </c>
      <c r="Y156" s="218">
        <f t="shared" si="53"/>
        <v>2.5</v>
      </c>
      <c r="Z156" s="218">
        <f t="shared" si="53"/>
        <v>2.5</v>
      </c>
      <c r="AA156" s="218">
        <f t="shared" si="53"/>
        <v>2.5</v>
      </c>
      <c r="AB156" s="218">
        <f t="shared" si="53"/>
        <v>5</v>
      </c>
      <c r="AC156" s="218">
        <f t="shared" si="53"/>
        <v>10</v>
      </c>
      <c r="AD156" s="218">
        <f t="shared" si="53"/>
        <v>5</v>
      </c>
      <c r="AE156" s="218">
        <f t="shared" si="53"/>
        <v>5</v>
      </c>
      <c r="AF156" s="218">
        <f t="shared" si="53"/>
        <v>5</v>
      </c>
      <c r="AG156" s="218">
        <f t="shared" si="53"/>
        <v>7.5</v>
      </c>
      <c r="AH156" s="218">
        <f t="shared" si="53"/>
        <v>3</v>
      </c>
      <c r="AI156" s="218">
        <f t="shared" si="53"/>
        <v>3.5</v>
      </c>
      <c r="AJ156" s="218">
        <f t="shared" si="53"/>
        <v>4.5</v>
      </c>
      <c r="AK156" s="258">
        <f t="shared" si="53"/>
        <v>5</v>
      </c>
      <c r="AL156" s="257"/>
      <c r="AM156" s="257"/>
      <c r="AN156" s="257"/>
      <c r="AO156" s="257"/>
      <c r="AP156" s="257"/>
      <c r="AQ156" s="257"/>
      <c r="AR156" s="257"/>
      <c r="AS156" s="257"/>
      <c r="AT156" s="257"/>
      <c r="AU156" s="257"/>
      <c r="AV156" s="257"/>
      <c r="AW156" s="257"/>
      <c r="AX156" s="257"/>
      <c r="AY156" s="257"/>
      <c r="AZ156" s="257"/>
      <c r="BA156" s="257"/>
      <c r="BB156" s="257"/>
      <c r="BC156" s="256"/>
      <c r="BD156" s="218">
        <f t="shared" ref="BD156:BI156" si="54">SUM(BD96:BD155)</f>
        <v>37.5</v>
      </c>
      <c r="BE156" s="218">
        <f t="shared" si="54"/>
        <v>22.5</v>
      </c>
      <c r="BF156" s="218">
        <f t="shared" si="54"/>
        <v>17.5</v>
      </c>
      <c r="BG156" s="218">
        <f t="shared" si="54"/>
        <v>36</v>
      </c>
      <c r="BH156" s="218">
        <f t="shared" si="54"/>
        <v>15</v>
      </c>
      <c r="BI156" s="218">
        <f t="shared" si="54"/>
        <v>128.5</v>
      </c>
      <c r="BJ156" s="348"/>
      <c r="BK156" s="348"/>
    </row>
    <row r="157" spans="1:63" ht="37.5" customHeight="1">
      <c r="A157" s="342" t="s">
        <v>8</v>
      </c>
      <c r="B157" s="343"/>
      <c r="C157" s="219">
        <f t="shared" ref="C157:AK157" si="55">(C156*100)/(C6*$A$75)</f>
        <v>4.5454545454545459</v>
      </c>
      <c r="D157" s="219">
        <f t="shared" si="55"/>
        <v>4.5454545454545459</v>
      </c>
      <c r="E157" s="219">
        <f t="shared" si="55"/>
        <v>4.5454545454545459</v>
      </c>
      <c r="F157" s="219">
        <f t="shared" si="55"/>
        <v>9.0909090909090917</v>
      </c>
      <c r="G157" s="219">
        <f t="shared" si="55"/>
        <v>4.5454545454545459</v>
      </c>
      <c r="H157" s="219">
        <f t="shared" si="55"/>
        <v>4.5454545454545459</v>
      </c>
      <c r="I157" s="219">
        <f t="shared" si="55"/>
        <v>4.5454545454545459</v>
      </c>
      <c r="J157" s="219">
        <f t="shared" si="55"/>
        <v>4.5454545454545459</v>
      </c>
      <c r="K157" s="219">
        <f t="shared" si="55"/>
        <v>4.5454545454545459</v>
      </c>
      <c r="L157" s="219">
        <f t="shared" si="55"/>
        <v>4.5454545454545459</v>
      </c>
      <c r="M157" s="219">
        <f t="shared" si="55"/>
        <v>4.5454545454545459</v>
      </c>
      <c r="N157" s="219">
        <f t="shared" si="55"/>
        <v>9.0909090909090917</v>
      </c>
      <c r="O157" s="219">
        <f t="shared" si="55"/>
        <v>9.0909090909090917</v>
      </c>
      <c r="P157" s="219">
        <f t="shared" si="55"/>
        <v>4.5454545454545459</v>
      </c>
      <c r="Q157" s="219">
        <f t="shared" si="55"/>
        <v>4.5454545454545459</v>
      </c>
      <c r="R157" s="219">
        <f t="shared" si="55"/>
        <v>4.5454545454545459</v>
      </c>
      <c r="S157" s="219">
        <f t="shared" si="55"/>
        <v>4.5454545454545459</v>
      </c>
      <c r="T157" s="219">
        <f t="shared" si="55"/>
        <v>9.0909090909090917</v>
      </c>
      <c r="U157" s="219">
        <f t="shared" si="55"/>
        <v>4.5454545454545459</v>
      </c>
      <c r="V157" s="219">
        <f t="shared" si="55"/>
        <v>9.0909090909090917</v>
      </c>
      <c r="W157" s="219">
        <f t="shared" si="55"/>
        <v>4.5454545454545459</v>
      </c>
      <c r="X157" s="219">
        <f t="shared" si="55"/>
        <v>4.5454545454545459</v>
      </c>
      <c r="Y157" s="219">
        <f t="shared" si="55"/>
        <v>4.5454545454545459</v>
      </c>
      <c r="Z157" s="219">
        <f t="shared" si="55"/>
        <v>4.5454545454545459</v>
      </c>
      <c r="AA157" s="219">
        <f t="shared" si="55"/>
        <v>4.5454545454545459</v>
      </c>
      <c r="AB157" s="219">
        <f t="shared" si="55"/>
        <v>9.0909090909090917</v>
      </c>
      <c r="AC157" s="219">
        <f t="shared" si="55"/>
        <v>9.0909090909090917</v>
      </c>
      <c r="AD157" s="219">
        <f t="shared" si="55"/>
        <v>4.5454545454545459</v>
      </c>
      <c r="AE157" s="219">
        <f t="shared" si="55"/>
        <v>4.5454545454545459</v>
      </c>
      <c r="AF157" s="219">
        <f t="shared" si="55"/>
        <v>4.5454545454545459</v>
      </c>
      <c r="AG157" s="219">
        <f t="shared" si="55"/>
        <v>6.8181818181818183</v>
      </c>
      <c r="AH157" s="219">
        <f t="shared" si="55"/>
        <v>6.8181818181818183</v>
      </c>
      <c r="AI157" s="219">
        <f t="shared" si="55"/>
        <v>7.9545454545454541</v>
      </c>
      <c r="AJ157" s="219">
        <f t="shared" si="55"/>
        <v>6.8181818181818183</v>
      </c>
      <c r="AK157" s="219">
        <f t="shared" si="55"/>
        <v>7.5757575757575761</v>
      </c>
      <c r="AL157" s="257"/>
      <c r="AM157" s="257"/>
      <c r="AN157" s="257"/>
      <c r="AO157" s="257"/>
      <c r="AP157" s="257"/>
      <c r="AQ157" s="257"/>
      <c r="AR157" s="257"/>
      <c r="AS157" s="257"/>
      <c r="AT157" s="257"/>
      <c r="AU157" s="257"/>
      <c r="AV157" s="257"/>
      <c r="AW157" s="257"/>
      <c r="AX157" s="257"/>
      <c r="AY157" s="257"/>
      <c r="AZ157" s="257"/>
      <c r="BA157" s="257"/>
      <c r="BB157" s="257"/>
      <c r="BC157" s="256"/>
      <c r="BD157" s="219">
        <f t="shared" ref="BD157:BI157" si="56">(BD156*100)/(BD93*$A$75)</f>
        <v>5.6818181818181817</v>
      </c>
      <c r="BE157" s="219">
        <f t="shared" si="56"/>
        <v>5.6818181818181817</v>
      </c>
      <c r="BF157" s="219">
        <f t="shared" si="56"/>
        <v>6.3636363636363633</v>
      </c>
      <c r="BG157" s="219">
        <f t="shared" si="56"/>
        <v>6.0606060606060606</v>
      </c>
      <c r="BH157" s="219">
        <f t="shared" si="56"/>
        <v>5.4545454545454541</v>
      </c>
      <c r="BI157" s="219">
        <f t="shared" si="56"/>
        <v>5.8409090909090908</v>
      </c>
      <c r="BJ157" s="348"/>
      <c r="BK157" s="348"/>
    </row>
  </sheetData>
  <sheetProtection password="8D30" sheet="1" objects="1" scenarios="1" formatCells="0" formatColumns="0" formatRows="0"/>
  <mergeCells count="37">
    <mergeCell ref="BI94:BI95"/>
    <mergeCell ref="AY95:AZ95"/>
    <mergeCell ref="A1:X1"/>
    <mergeCell ref="A3:X3"/>
    <mergeCell ref="A90:X90"/>
    <mergeCell ref="A88:X88"/>
    <mergeCell ref="A87:G87"/>
    <mergeCell ref="A69:B69"/>
    <mergeCell ref="A4:X4"/>
    <mergeCell ref="M5:V5"/>
    <mergeCell ref="A2:X2"/>
    <mergeCell ref="A70:B70"/>
    <mergeCell ref="A71:B71"/>
    <mergeCell ref="A72:B72"/>
    <mergeCell ref="A73:B73"/>
    <mergeCell ref="A92:A95"/>
    <mergeCell ref="C92:AK92"/>
    <mergeCell ref="A89:X89"/>
    <mergeCell ref="A91:X91"/>
    <mergeCell ref="A77:B77"/>
    <mergeCell ref="A79:B79"/>
    <mergeCell ref="BD91:BK91"/>
    <mergeCell ref="A157:B157"/>
    <mergeCell ref="A156:B156"/>
    <mergeCell ref="A74:B74"/>
    <mergeCell ref="A76:B76"/>
    <mergeCell ref="BK92:BK95"/>
    <mergeCell ref="BJ156:BK157"/>
    <mergeCell ref="AS94:AT94"/>
    <mergeCell ref="AU95:AV95"/>
    <mergeCell ref="AU94:AV94"/>
    <mergeCell ref="AW95:AX95"/>
    <mergeCell ref="BJ92:BJ95"/>
    <mergeCell ref="BA95:BB95"/>
    <mergeCell ref="BA94:BB94"/>
    <mergeCell ref="AW94:AX94"/>
    <mergeCell ref="AS95:AT95"/>
  </mergeCells>
  <conditionalFormatting sqref="C96:AK155 BK96:BK155 C69:AK75">
    <cfRule type="cellIs" dxfId="26" priority="33" operator="equal">
      <formula>0</formula>
    </cfRule>
  </conditionalFormatting>
  <conditionalFormatting sqref="AC96:AK155">
    <cfRule type="cellIs" dxfId="25" priority="8" operator="lessThan">
      <formula>1</formula>
    </cfRule>
    <cfRule type="cellIs" dxfId="24" priority="9" operator="equal">
      <formula>0</formula>
    </cfRule>
    <cfRule type="cellIs" dxfId="23" priority="10" operator="equal">
      <formula>0</formula>
    </cfRule>
  </conditionalFormatting>
  <conditionalFormatting sqref="AH9:AK68 C10:AG68 AC69:AK74">
    <cfRule type="cellIs" dxfId="22" priority="7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K157"/>
  <sheetViews>
    <sheetView topLeftCell="A59" zoomScaleSheetLayoutView="100" workbookViewId="0">
      <selection activeCell="BE16" sqref="BE16"/>
    </sheetView>
  </sheetViews>
  <sheetFormatPr defaultColWidth="9" defaultRowHeight="18"/>
  <cols>
    <col min="1" max="1" width="3.42578125" style="1" customWidth="1"/>
    <col min="2" max="2" width="18.85546875" style="1" customWidth="1"/>
    <col min="3" max="27" width="2.5703125" style="1" customWidth="1"/>
    <col min="28" max="28" width="3" style="1" customWidth="1"/>
    <col min="29" max="32" width="3.42578125" style="1" bestFit="1" customWidth="1"/>
    <col min="33" max="44" width="4.7109375" style="3" hidden="1" customWidth="1"/>
    <col min="45" max="54" width="4.7109375" style="1" hidden="1" customWidth="1"/>
    <col min="55" max="55" width="5.7109375" style="3" customWidth="1"/>
    <col min="56" max="61" width="6.5703125" style="165" customWidth="1"/>
    <col min="62" max="62" width="9.5703125" style="165" customWidth="1"/>
    <col min="63" max="63" width="5.28515625" style="165" customWidth="1"/>
    <col min="64" max="102" width="9" style="1"/>
    <col min="103" max="107" width="3.5703125" style="1" customWidth="1"/>
    <col min="108" max="127" width="9" style="1"/>
    <col min="128" max="131" width="3.5703125" style="1" customWidth="1"/>
    <col min="132" max="142" width="9" style="1"/>
    <col min="143" max="146" width="3.5703125" style="1" customWidth="1"/>
    <col min="147" max="151" width="9" style="1"/>
    <col min="152" max="155" width="3.5703125" style="1" customWidth="1"/>
    <col min="156" max="166" width="9" style="1"/>
    <col min="167" max="170" width="3.5703125" style="1" customWidth="1"/>
    <col min="171" max="175" width="9" style="1"/>
    <col min="176" max="179" width="3.5703125" style="1" customWidth="1"/>
    <col min="180" max="181" width="9" style="1"/>
    <col min="182" max="185" width="3.5703125" style="1" customWidth="1"/>
    <col min="186" max="16384" width="9" style="1"/>
  </cols>
  <sheetData>
    <row r="1" spans="1:63" s="49" customFormat="1" ht="16.5" customHeight="1">
      <c r="A1" s="380" t="str">
        <f>"ตัวเลือกที่นักเรียนตอบของนักเรียนชั้น"&amp;Data!$D$21 &amp;"   "&amp;"จากการสอบ Pre O-NET  ปีการศึกษา"&amp;"   "&amp;Data!$D$22</f>
        <v>ตัวเลือกที่นักเรียนตอบของนักเรียนชั้นประถมศึกษาปีที่ 6   จากการสอบ Pre O-NET  ปีการศึกษา   2558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48"/>
      <c r="Z1" s="48"/>
      <c r="AA1" s="48"/>
      <c r="AB1" s="48"/>
      <c r="AC1" s="48"/>
      <c r="AD1" s="48"/>
      <c r="AE1" s="48"/>
      <c r="AF1" s="48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226"/>
      <c r="BD1" s="254"/>
      <c r="BE1" s="254"/>
      <c r="BF1" s="254"/>
      <c r="BG1" s="254"/>
      <c r="BH1" s="254"/>
      <c r="BI1" s="254"/>
      <c r="BJ1" s="254"/>
      <c r="BK1" s="254"/>
    </row>
    <row r="2" spans="1:63" s="49" customFormat="1" ht="16.5" customHeight="1">
      <c r="A2" s="374" t="str">
        <f>"กลุ่มสาระการเรียนรู้"&amp;Data!$E$23</f>
        <v>กลุ่มสาระการเรียนรู้คณิตศาสตร์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48"/>
      <c r="Z2" s="48"/>
      <c r="AA2" s="48"/>
      <c r="AB2" s="48"/>
      <c r="AC2" s="48"/>
      <c r="AD2" s="48"/>
      <c r="AE2" s="48"/>
      <c r="AF2" s="48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226"/>
      <c r="BD2" s="254"/>
      <c r="BE2" s="254"/>
      <c r="BF2" s="254"/>
      <c r="BG2" s="254"/>
      <c r="BH2" s="254"/>
      <c r="BI2" s="254"/>
      <c r="BJ2" s="254"/>
      <c r="BK2" s="254"/>
    </row>
    <row r="3" spans="1:63" s="49" customFormat="1" ht="16.5" customHeight="1">
      <c r="A3" s="380" t="str">
        <f>"โรงเรียน"&amp;Data!$D$24&amp;"   "&amp;Data!$D$25</f>
        <v>โรงเรียนบ้านกุดโบสถ์   กลุ่มพัฒนาคุณภาพและมาตรฐานการศึกษาชมตะวัน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48"/>
      <c r="Z3" s="48"/>
      <c r="AA3" s="48"/>
      <c r="AB3" s="48"/>
      <c r="AC3" s="48"/>
      <c r="AD3" s="48"/>
      <c r="AE3" s="48"/>
      <c r="AF3" s="48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226"/>
      <c r="BD3" s="254"/>
      <c r="BE3" s="254"/>
      <c r="BF3" s="254"/>
      <c r="BG3" s="254"/>
      <c r="BH3" s="254"/>
      <c r="BI3" s="254"/>
      <c r="BJ3" s="254"/>
      <c r="BK3" s="254"/>
    </row>
    <row r="4" spans="1:63" s="49" customFormat="1" ht="16.5" customHeight="1">
      <c r="A4" s="375" t="str">
        <f>"สำนักงานเขตพื้นที่การศึกษา"&amp;Data!$D$26</f>
        <v>สำนักงานเขตพื้นที่การศึกษาประถมศึกษานครราชสีมา เขต 3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48"/>
      <c r="Z4" s="48"/>
      <c r="AA4" s="48"/>
      <c r="AB4" s="48"/>
      <c r="AC4" s="48"/>
      <c r="AD4" s="48"/>
      <c r="AE4" s="48"/>
      <c r="AF4" s="48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226"/>
      <c r="BD4" s="254"/>
      <c r="BE4" s="254"/>
      <c r="BF4" s="254"/>
      <c r="BG4" s="254"/>
      <c r="BH4" s="254"/>
      <c r="BI4" s="254"/>
      <c r="BJ4" s="254"/>
      <c r="BK4" s="254"/>
    </row>
    <row r="5" spans="1:63" ht="15" customHeight="1">
      <c r="A5" s="45"/>
      <c r="B5" s="44"/>
      <c r="C5" s="51"/>
      <c r="D5" s="50"/>
      <c r="E5" s="50"/>
      <c r="F5" s="50"/>
      <c r="G5" s="50"/>
      <c r="H5" s="50"/>
      <c r="I5" s="50"/>
      <c r="J5" s="50"/>
      <c r="K5" s="50"/>
      <c r="L5" s="50"/>
      <c r="M5" s="384" t="s">
        <v>40</v>
      </c>
      <c r="N5" s="384"/>
      <c r="O5" s="384"/>
      <c r="P5" s="384"/>
      <c r="Q5" s="384"/>
      <c r="R5" s="384"/>
      <c r="S5" s="384"/>
      <c r="T5" s="384"/>
      <c r="U5" s="384"/>
      <c r="V5" s="384"/>
      <c r="W5" s="50"/>
      <c r="X5" s="50"/>
      <c r="Y5" s="50"/>
      <c r="Z5" s="50"/>
      <c r="AA5" s="50"/>
      <c r="AB5" s="50"/>
      <c r="AC5" s="50"/>
      <c r="AD5" s="50"/>
      <c r="AE5" s="50"/>
      <c r="AF5" s="52"/>
    </row>
    <row r="6" spans="1:63" ht="15" customHeight="1">
      <c r="A6" s="46"/>
      <c r="B6" s="2" t="s">
        <v>7</v>
      </c>
      <c r="C6" s="57">
        <v>3</v>
      </c>
      <c r="D6" s="57">
        <v>3</v>
      </c>
      <c r="E6" s="57">
        <v>3</v>
      </c>
      <c r="F6" s="57">
        <v>3</v>
      </c>
      <c r="G6" s="57">
        <v>3</v>
      </c>
      <c r="H6" s="57">
        <v>3</v>
      </c>
      <c r="I6" s="57">
        <v>3</v>
      </c>
      <c r="J6" s="57">
        <v>3</v>
      </c>
      <c r="K6" s="57">
        <v>3</v>
      </c>
      <c r="L6" s="57">
        <v>3</v>
      </c>
      <c r="M6" s="57">
        <v>3</v>
      </c>
      <c r="N6" s="57">
        <v>3</v>
      </c>
      <c r="O6" s="57">
        <v>3</v>
      </c>
      <c r="P6" s="57">
        <v>3</v>
      </c>
      <c r="Q6" s="57">
        <v>3</v>
      </c>
      <c r="R6" s="57">
        <v>3</v>
      </c>
      <c r="S6" s="57">
        <v>3</v>
      </c>
      <c r="T6" s="57">
        <v>3</v>
      </c>
      <c r="U6" s="57">
        <v>3</v>
      </c>
      <c r="V6" s="57">
        <v>3</v>
      </c>
      <c r="W6" s="57">
        <v>3</v>
      </c>
      <c r="X6" s="57">
        <v>3</v>
      </c>
      <c r="Y6" s="57">
        <v>3</v>
      </c>
      <c r="Z6" s="57">
        <v>3</v>
      </c>
      <c r="AA6" s="57">
        <v>3</v>
      </c>
      <c r="AB6" s="230">
        <v>5</v>
      </c>
      <c r="AC6" s="230">
        <v>5</v>
      </c>
      <c r="AD6" s="230">
        <v>5</v>
      </c>
      <c r="AE6" s="230">
        <v>5</v>
      </c>
      <c r="AF6" s="230">
        <v>5</v>
      </c>
    </row>
    <row r="7" spans="1:63" ht="15" hidden="1" customHeight="1">
      <c r="A7" s="46"/>
      <c r="B7" s="4" t="s">
        <v>9</v>
      </c>
      <c r="C7" s="18">
        <v>2</v>
      </c>
      <c r="D7" s="18">
        <v>2</v>
      </c>
      <c r="E7" s="18">
        <v>1</v>
      </c>
      <c r="F7" s="18">
        <v>3</v>
      </c>
      <c r="G7" s="18">
        <v>3</v>
      </c>
      <c r="H7" s="18">
        <v>1</v>
      </c>
      <c r="I7" s="18">
        <v>2</v>
      </c>
      <c r="J7" s="18">
        <v>4</v>
      </c>
      <c r="K7" s="18">
        <v>3</v>
      </c>
      <c r="L7" s="18">
        <v>2</v>
      </c>
      <c r="M7" s="18">
        <v>1</v>
      </c>
      <c r="N7" s="18">
        <v>4</v>
      </c>
      <c r="O7" s="18">
        <v>4</v>
      </c>
      <c r="P7" s="18">
        <v>1</v>
      </c>
      <c r="Q7" s="18">
        <v>2</v>
      </c>
      <c r="R7" s="18">
        <v>1</v>
      </c>
      <c r="S7" s="18">
        <v>4</v>
      </c>
      <c r="T7" s="18">
        <v>2</v>
      </c>
      <c r="U7" s="18">
        <v>1</v>
      </c>
      <c r="V7" s="18">
        <v>4</v>
      </c>
      <c r="W7" s="18">
        <v>3</v>
      </c>
      <c r="X7" s="18">
        <v>4</v>
      </c>
      <c r="Y7" s="18">
        <v>1</v>
      </c>
      <c r="Z7" s="18">
        <v>4</v>
      </c>
      <c r="AA7" s="18">
        <v>3</v>
      </c>
      <c r="AB7" s="18">
        <v>150</v>
      </c>
      <c r="AC7" s="18">
        <v>400</v>
      </c>
      <c r="AD7" s="18">
        <v>8</v>
      </c>
      <c r="AE7" s="18">
        <v>192</v>
      </c>
      <c r="AF7" s="18">
        <v>400</v>
      </c>
    </row>
    <row r="8" spans="1:63" ht="15" customHeight="1">
      <c r="A8" s="47" t="s">
        <v>0</v>
      </c>
      <c r="B8" s="7" t="s">
        <v>51</v>
      </c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19">
        <v>7</v>
      </c>
      <c r="J8" s="19">
        <v>8</v>
      </c>
      <c r="K8" s="19">
        <v>9</v>
      </c>
      <c r="L8" s="19">
        <v>10</v>
      </c>
      <c r="M8" s="19">
        <v>11</v>
      </c>
      <c r="N8" s="19">
        <v>12</v>
      </c>
      <c r="O8" s="19">
        <v>13</v>
      </c>
      <c r="P8" s="19">
        <v>14</v>
      </c>
      <c r="Q8" s="19">
        <v>15</v>
      </c>
      <c r="R8" s="19">
        <v>16</v>
      </c>
      <c r="S8" s="19">
        <v>17</v>
      </c>
      <c r="T8" s="19">
        <v>18</v>
      </c>
      <c r="U8" s="19">
        <v>19</v>
      </c>
      <c r="V8" s="19">
        <v>20</v>
      </c>
      <c r="W8" s="19">
        <v>21</v>
      </c>
      <c r="X8" s="19">
        <v>22</v>
      </c>
      <c r="Y8" s="19">
        <v>23</v>
      </c>
      <c r="Z8" s="19">
        <v>24</v>
      </c>
      <c r="AA8" s="19">
        <v>25</v>
      </c>
      <c r="AB8" s="19">
        <v>26</v>
      </c>
      <c r="AC8" s="19">
        <v>27</v>
      </c>
      <c r="AD8" s="19">
        <v>28</v>
      </c>
      <c r="AE8" s="19">
        <v>29</v>
      </c>
      <c r="AF8" s="19">
        <v>30</v>
      </c>
    </row>
    <row r="9" spans="1:63" ht="14.25" customHeight="1">
      <c r="A9" s="31">
        <v>1</v>
      </c>
      <c r="B9" s="124" t="str">
        <f>ภาษาไทย6!B9</f>
        <v>เด็กชายกิตติศักดิ์  อุวิทัต</v>
      </c>
      <c r="C9" s="316">
        <v>2</v>
      </c>
      <c r="D9" s="316">
        <v>2</v>
      </c>
      <c r="E9" s="316">
        <v>1</v>
      </c>
      <c r="F9" s="316">
        <v>3</v>
      </c>
      <c r="G9" s="316">
        <v>3</v>
      </c>
      <c r="H9" s="316">
        <v>1</v>
      </c>
      <c r="I9" s="316">
        <v>2</v>
      </c>
      <c r="J9" s="316">
        <v>4</v>
      </c>
      <c r="K9" s="316">
        <v>3</v>
      </c>
      <c r="L9" s="316">
        <v>2</v>
      </c>
      <c r="M9" s="316">
        <v>1</v>
      </c>
      <c r="N9" s="316">
        <v>4</v>
      </c>
      <c r="O9" s="316">
        <v>4</v>
      </c>
      <c r="P9" s="316">
        <v>1</v>
      </c>
      <c r="Q9" s="316">
        <v>2</v>
      </c>
      <c r="R9" s="316">
        <v>1</v>
      </c>
      <c r="S9" s="316">
        <v>4</v>
      </c>
      <c r="T9" s="316">
        <v>2</v>
      </c>
      <c r="U9" s="316">
        <v>1</v>
      </c>
      <c r="V9" s="316">
        <v>4</v>
      </c>
      <c r="W9" s="316">
        <v>3</v>
      </c>
      <c r="X9" s="316">
        <v>4</v>
      </c>
      <c r="Y9" s="316">
        <v>1</v>
      </c>
      <c r="Z9" s="316">
        <v>4</v>
      </c>
      <c r="AA9" s="316">
        <v>3</v>
      </c>
      <c r="AB9" s="84">
        <v>150</v>
      </c>
      <c r="AC9" s="84">
        <v>400</v>
      </c>
      <c r="AD9" s="84">
        <v>8</v>
      </c>
      <c r="AE9" s="84">
        <v>192</v>
      </c>
      <c r="AF9" s="84">
        <v>400</v>
      </c>
    </row>
    <row r="10" spans="1:63" ht="14.25" customHeight="1">
      <c r="A10" s="34">
        <v>2</v>
      </c>
      <c r="B10" s="125" t="str">
        <f>ภาษาไทย6!B10</f>
        <v>เด็กชายจักริน  แก้วนางรอง</v>
      </c>
      <c r="C10" s="16">
        <v>2</v>
      </c>
      <c r="D10" s="16">
        <v>3</v>
      </c>
      <c r="E10" s="16">
        <v>2</v>
      </c>
      <c r="F10" s="16">
        <v>3</v>
      </c>
      <c r="G10" s="16">
        <v>2</v>
      </c>
      <c r="H10" s="16">
        <v>3</v>
      </c>
      <c r="I10" s="16">
        <v>2</v>
      </c>
      <c r="J10" s="16">
        <v>3</v>
      </c>
      <c r="K10" s="16">
        <v>2</v>
      </c>
      <c r="L10" s="16">
        <v>3</v>
      </c>
      <c r="M10" s="16">
        <v>2</v>
      </c>
      <c r="N10" s="16">
        <v>3</v>
      </c>
      <c r="O10" s="16">
        <v>2</v>
      </c>
      <c r="P10" s="16">
        <v>3</v>
      </c>
      <c r="Q10" s="16">
        <v>2</v>
      </c>
      <c r="R10" s="16">
        <v>3</v>
      </c>
      <c r="S10" s="16">
        <v>2</v>
      </c>
      <c r="T10" s="16">
        <v>3</v>
      </c>
      <c r="U10" s="16">
        <v>2</v>
      </c>
      <c r="V10" s="16">
        <v>3</v>
      </c>
      <c r="W10" s="16">
        <v>2</v>
      </c>
      <c r="X10" s="16">
        <v>3</v>
      </c>
      <c r="Y10" s="16">
        <v>2</v>
      </c>
      <c r="Z10" s="16">
        <v>3</v>
      </c>
      <c r="AA10" s="16">
        <v>2</v>
      </c>
      <c r="AB10" s="84">
        <v>92</v>
      </c>
      <c r="AC10" s="84">
        <v>256</v>
      </c>
      <c r="AD10" s="84">
        <v>154</v>
      </c>
      <c r="AE10" s="84">
        <v>648</v>
      </c>
      <c r="AF10" s="84">
        <v>422</v>
      </c>
    </row>
    <row r="11" spans="1:63" ht="14.25" customHeight="1">
      <c r="A11" s="34">
        <v>3</v>
      </c>
      <c r="B11" s="125" t="str">
        <f>ภาษาไทย6!B11</f>
        <v>เด็กชายจิรวัฒน์  ปะเว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84"/>
      <c r="AC11" s="84"/>
      <c r="AD11" s="84"/>
      <c r="AE11" s="84"/>
      <c r="AF11" s="84"/>
    </row>
    <row r="12" spans="1:63" ht="14.25" customHeight="1">
      <c r="A12" s="34">
        <v>4</v>
      </c>
      <c r="B12" s="125" t="str">
        <f>ภาษาไทย6!B12</f>
        <v>เด็กชายเจษฎาภรณ์  เชื้อชาติ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84"/>
      <c r="AC12" s="84"/>
      <c r="AD12" s="84"/>
      <c r="AE12" s="84"/>
      <c r="AF12" s="84"/>
    </row>
    <row r="13" spans="1:63" ht="14.25" customHeight="1">
      <c r="A13" s="34">
        <v>5</v>
      </c>
      <c r="B13" s="125" t="str">
        <f>ภาษาไทย6!B13</f>
        <v>เด็กชายเด็กชายชัชวาล  ปึงเจริญปัญญา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84"/>
      <c r="AC13" s="84"/>
      <c r="AD13" s="84"/>
      <c r="AE13" s="84"/>
      <c r="AF13" s="84"/>
    </row>
    <row r="14" spans="1:63" ht="14.25" customHeight="1">
      <c r="A14" s="34">
        <v>6</v>
      </c>
      <c r="B14" s="125" t="str">
        <f>ภาษาไทย6!B14</f>
        <v>เด็กชายนครินทร์  ไหวกระโทก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84"/>
      <c r="AC14" s="84"/>
      <c r="AD14" s="84"/>
      <c r="AE14" s="84"/>
      <c r="AF14" s="84"/>
    </row>
    <row r="15" spans="1:63" ht="14.25" customHeight="1">
      <c r="A15" s="34">
        <v>7</v>
      </c>
      <c r="B15" s="125" t="str">
        <f>ภาษาไทย6!B15</f>
        <v>เด็กชายวงศกร  นามนุ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84"/>
      <c r="AC15" s="84"/>
      <c r="AD15" s="84"/>
      <c r="AE15" s="84"/>
      <c r="AF15" s="84"/>
    </row>
    <row r="16" spans="1:63" ht="14.25" customHeight="1">
      <c r="A16" s="34">
        <v>8</v>
      </c>
      <c r="B16" s="125" t="str">
        <f>ภาษาไทย6!B16</f>
        <v>เด็กชายสันต์ภพ  ประสมโค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84"/>
      <c r="AC16" s="84"/>
      <c r="AD16" s="84"/>
      <c r="AE16" s="84"/>
      <c r="AF16" s="84"/>
    </row>
    <row r="17" spans="1:32" ht="14.25" customHeight="1">
      <c r="A17" s="34">
        <v>9</v>
      </c>
      <c r="B17" s="125" t="str">
        <f>ภาษาไทย6!B17</f>
        <v>เด็กชายสุเทพ  สุขพิมาน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84"/>
      <c r="AC17" s="84"/>
      <c r="AD17" s="84"/>
      <c r="AE17" s="84"/>
      <c r="AF17" s="84"/>
    </row>
    <row r="18" spans="1:32" ht="14.25" customHeight="1">
      <c r="A18" s="34">
        <v>10</v>
      </c>
      <c r="B18" s="125" t="str">
        <f>ภาษาไทย6!B18</f>
        <v>เด็กชายอภิชิต  โอกระโทก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84"/>
      <c r="AC18" s="84"/>
      <c r="AD18" s="84"/>
      <c r="AE18" s="84"/>
      <c r="AF18" s="84"/>
    </row>
    <row r="19" spans="1:32" ht="14.25" customHeight="1">
      <c r="A19" s="34">
        <v>11</v>
      </c>
      <c r="B19" s="125" t="str">
        <f>ภาษาไทย6!B19</f>
        <v>เด็กชายอำนาจ  พินิจ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84"/>
      <c r="AC19" s="84"/>
      <c r="AD19" s="84"/>
      <c r="AE19" s="84"/>
      <c r="AF19" s="84"/>
    </row>
    <row r="20" spans="1:32" ht="14.25" customHeight="1">
      <c r="A20" s="34">
        <v>12</v>
      </c>
      <c r="B20" s="125" t="str">
        <f>ภาษาไทย6!B20</f>
        <v>เด็กชายสมศักดิ์  ภักดี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84"/>
      <c r="AC20" s="84"/>
      <c r="AD20" s="84"/>
      <c r="AE20" s="84"/>
      <c r="AF20" s="84"/>
    </row>
    <row r="21" spans="1:32" ht="14.25" customHeight="1">
      <c r="A21" s="34">
        <v>13</v>
      </c>
      <c r="B21" s="125" t="str">
        <f>ภาษาไทย6!B21</f>
        <v>เด็กชายแสงสุรี  ชาญสี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84"/>
      <c r="AC21" s="84"/>
      <c r="AD21" s="84"/>
      <c r="AE21" s="84"/>
      <c r="AF21" s="84"/>
    </row>
    <row r="22" spans="1:32" ht="14.25" customHeight="1">
      <c r="A22" s="34">
        <v>14</v>
      </c>
      <c r="B22" s="125" t="str">
        <f>ภาษาไทย6!B22</f>
        <v>เด็กชายปกาศิต  แก้วศรี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84"/>
      <c r="AC22" s="84"/>
      <c r="AD22" s="84"/>
      <c r="AE22" s="84"/>
      <c r="AF22" s="84"/>
    </row>
    <row r="23" spans="1:32" ht="14.25" customHeight="1">
      <c r="A23" s="34">
        <v>15</v>
      </c>
      <c r="B23" s="125" t="str">
        <f>ภาษาไทย6!B23</f>
        <v>เด็กหญิงจุฬาลักษณ์  ต่างครบุรี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84"/>
      <c r="AC23" s="84"/>
      <c r="AD23" s="84"/>
      <c r="AE23" s="84"/>
      <c r="AF23" s="84"/>
    </row>
    <row r="24" spans="1:32" ht="14.25" customHeight="1">
      <c r="A24" s="34">
        <v>16</v>
      </c>
      <c r="B24" s="125" t="str">
        <f>ภาษาไทย6!B24</f>
        <v>เด็กหญิงระพี  โกมุทกลาง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84"/>
      <c r="AC24" s="84"/>
      <c r="AD24" s="84"/>
      <c r="AE24" s="84"/>
      <c r="AF24" s="84"/>
    </row>
    <row r="25" spans="1:32" ht="14.25" customHeight="1">
      <c r="A25" s="34">
        <v>17</v>
      </c>
      <c r="B25" s="125" t="str">
        <f>ภาษาไทย6!B25</f>
        <v>เด็กหญิงรุ่งรัตน์  แผ้วครบุรี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84"/>
      <c r="AC25" s="84"/>
      <c r="AD25" s="84"/>
      <c r="AE25" s="84"/>
      <c r="AF25" s="84"/>
    </row>
    <row r="26" spans="1:32" ht="14.25" customHeight="1">
      <c r="A26" s="34">
        <v>18</v>
      </c>
      <c r="B26" s="125" t="str">
        <f>ภาษาไทย6!B26</f>
        <v>เด็กหญิงหัทยา  สายโลหิต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84"/>
      <c r="AC26" s="84"/>
      <c r="AD26" s="84"/>
      <c r="AE26" s="84"/>
      <c r="AF26" s="84"/>
    </row>
    <row r="27" spans="1:32" ht="14.25" customHeight="1">
      <c r="A27" s="34">
        <v>19</v>
      </c>
      <c r="B27" s="125" t="str">
        <f>ภาษาไทย6!B27</f>
        <v>เด็กหญิงทิตยา  พุฒกลาง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84"/>
      <c r="AC27" s="84"/>
      <c r="AD27" s="84"/>
      <c r="AE27" s="84"/>
      <c r="AF27" s="84"/>
    </row>
    <row r="28" spans="1:32" ht="14.25" customHeight="1">
      <c r="A28" s="34">
        <v>20</v>
      </c>
      <c r="B28" s="125" t="str">
        <f>ภาษาไทย6!B28</f>
        <v>เด็กหญิงจารุรัตน์  พูนพิน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84"/>
      <c r="AC28" s="84"/>
      <c r="AD28" s="84"/>
      <c r="AE28" s="84"/>
      <c r="AF28" s="84"/>
    </row>
    <row r="29" spans="1:32" ht="14.25" customHeight="1">
      <c r="A29" s="34">
        <v>21</v>
      </c>
      <c r="B29" s="125" t="str">
        <f>ภาษาไทย6!B29</f>
        <v>เด็กหญิงเบญจมาศ  คำสิงห์นอก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84"/>
      <c r="AC29" s="84"/>
      <c r="AD29" s="84"/>
      <c r="AE29" s="84"/>
      <c r="AF29" s="84"/>
    </row>
    <row r="30" spans="1:32" ht="14.25" customHeight="1">
      <c r="A30" s="34">
        <v>22</v>
      </c>
      <c r="B30" s="125" t="str">
        <f>ภาษาไทย6!B30</f>
        <v>เด็กหญิงชนัญญ์ธิดา  ฤทธิ์เดช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84"/>
      <c r="AC30" s="84"/>
      <c r="AD30" s="84"/>
      <c r="AE30" s="84"/>
      <c r="AF30" s="84"/>
    </row>
    <row r="31" spans="1:32" ht="14.25" customHeight="1">
      <c r="A31" s="34">
        <v>23</v>
      </c>
      <c r="B31" s="125">
        <f>ภาษาไทย6!B31</f>
        <v>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84"/>
      <c r="AC31" s="84"/>
      <c r="AD31" s="84"/>
      <c r="AE31" s="84"/>
      <c r="AF31" s="84"/>
    </row>
    <row r="32" spans="1:32" ht="14.25" customHeight="1">
      <c r="A32" s="34">
        <v>24</v>
      </c>
      <c r="B32" s="125">
        <f>ภาษาไทย6!B32</f>
        <v>0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84"/>
      <c r="AC32" s="84"/>
      <c r="AD32" s="84"/>
      <c r="AE32" s="84"/>
      <c r="AF32" s="84"/>
    </row>
    <row r="33" spans="1:32" ht="14.25" customHeight="1">
      <c r="A33" s="34">
        <v>25</v>
      </c>
      <c r="B33" s="125">
        <f>ภาษาไทย6!B33</f>
        <v>0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84"/>
      <c r="AC33" s="84"/>
      <c r="AD33" s="84"/>
      <c r="AE33" s="84"/>
      <c r="AF33" s="84"/>
    </row>
    <row r="34" spans="1:32" ht="14.25" customHeight="1">
      <c r="A34" s="34">
        <v>26</v>
      </c>
      <c r="B34" s="125">
        <f>ภาษาไทย6!B34</f>
        <v>0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84"/>
      <c r="AC34" s="84"/>
      <c r="AD34" s="84"/>
      <c r="AE34" s="84"/>
      <c r="AF34" s="84"/>
    </row>
    <row r="35" spans="1:32" ht="14.25" customHeight="1">
      <c r="A35" s="34">
        <v>27</v>
      </c>
      <c r="B35" s="125">
        <f>ภาษาไทย6!B35</f>
        <v>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84"/>
      <c r="AC35" s="84"/>
      <c r="AD35" s="84"/>
      <c r="AE35" s="84"/>
      <c r="AF35" s="84"/>
    </row>
    <row r="36" spans="1:32" ht="14.25" customHeight="1">
      <c r="A36" s="34">
        <v>28</v>
      </c>
      <c r="B36" s="125">
        <f>ภาษาไทย6!B36</f>
        <v>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84"/>
      <c r="AC36" s="84"/>
      <c r="AD36" s="84"/>
      <c r="AE36" s="84"/>
      <c r="AF36" s="84"/>
    </row>
    <row r="37" spans="1:32" ht="14.25" customHeight="1">
      <c r="A37" s="34">
        <v>29</v>
      </c>
      <c r="B37" s="125">
        <f>ภาษาไทย6!B37</f>
        <v>0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84"/>
      <c r="AC37" s="84"/>
      <c r="AD37" s="84"/>
      <c r="AE37" s="84"/>
      <c r="AF37" s="84"/>
    </row>
    <row r="38" spans="1:32" ht="14.25" customHeight="1">
      <c r="A38" s="34">
        <v>30</v>
      </c>
      <c r="B38" s="125">
        <f>ภาษาไทย6!B38</f>
        <v>0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84"/>
      <c r="AC38" s="84"/>
      <c r="AD38" s="84"/>
      <c r="AE38" s="84"/>
      <c r="AF38" s="84"/>
    </row>
    <row r="39" spans="1:32" ht="14.25" customHeight="1">
      <c r="A39" s="34">
        <v>31</v>
      </c>
      <c r="B39" s="125">
        <f>ภาษาไทย6!B39</f>
        <v>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84"/>
      <c r="AC39" s="84"/>
      <c r="AD39" s="84"/>
      <c r="AE39" s="84"/>
      <c r="AF39" s="84"/>
    </row>
    <row r="40" spans="1:32" ht="14.25" customHeight="1">
      <c r="A40" s="34">
        <v>32</v>
      </c>
      <c r="B40" s="125">
        <f>ภาษาไทย6!B40</f>
        <v>0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84"/>
      <c r="AC40" s="84"/>
      <c r="AD40" s="84"/>
      <c r="AE40" s="84"/>
      <c r="AF40" s="84"/>
    </row>
    <row r="41" spans="1:32" ht="14.25" customHeight="1">
      <c r="A41" s="34">
        <v>33</v>
      </c>
      <c r="B41" s="125">
        <f>ภาษาไทย6!B41</f>
        <v>0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84"/>
      <c r="AC41" s="84"/>
      <c r="AD41" s="84"/>
      <c r="AE41" s="84"/>
      <c r="AF41" s="84"/>
    </row>
    <row r="42" spans="1:32" ht="14.25" customHeight="1">
      <c r="A42" s="34">
        <v>34</v>
      </c>
      <c r="B42" s="125">
        <f>ภาษาไทย6!B42</f>
        <v>0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84"/>
      <c r="AC42" s="84"/>
      <c r="AD42" s="84"/>
      <c r="AE42" s="84"/>
      <c r="AF42" s="84"/>
    </row>
    <row r="43" spans="1:32" ht="14.25" customHeight="1">
      <c r="A43" s="34">
        <v>35</v>
      </c>
      <c r="B43" s="125">
        <f>ภาษาไทย6!B43</f>
        <v>0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84"/>
      <c r="AC43" s="84"/>
      <c r="AD43" s="84"/>
      <c r="AE43" s="84"/>
      <c r="AF43" s="84"/>
    </row>
    <row r="44" spans="1:32" ht="14.25" customHeight="1">
      <c r="A44" s="34">
        <v>36</v>
      </c>
      <c r="B44" s="125">
        <f>ภาษาไทย6!B44</f>
        <v>0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84"/>
      <c r="AC44" s="84"/>
      <c r="AD44" s="84"/>
      <c r="AE44" s="84"/>
      <c r="AF44" s="84"/>
    </row>
    <row r="45" spans="1:32" ht="14.25" customHeight="1">
      <c r="A45" s="34">
        <v>37</v>
      </c>
      <c r="B45" s="125">
        <f>ภาษาไทย6!B45</f>
        <v>0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84"/>
      <c r="AC45" s="84"/>
      <c r="AD45" s="84"/>
      <c r="AE45" s="84"/>
      <c r="AF45" s="84"/>
    </row>
    <row r="46" spans="1:32" ht="14.25" customHeight="1">
      <c r="A46" s="34">
        <v>38</v>
      </c>
      <c r="B46" s="125">
        <f>ภาษาไทย6!B46</f>
        <v>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84"/>
      <c r="AC46" s="84"/>
      <c r="AD46" s="84"/>
      <c r="AE46" s="84"/>
      <c r="AF46" s="84"/>
    </row>
    <row r="47" spans="1:32" ht="14.25" customHeight="1">
      <c r="A47" s="34">
        <v>39</v>
      </c>
      <c r="B47" s="125">
        <f>ภาษาไทย6!B47</f>
        <v>0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84"/>
      <c r="AC47" s="84"/>
      <c r="AD47" s="84"/>
      <c r="AE47" s="84"/>
      <c r="AF47" s="84"/>
    </row>
    <row r="48" spans="1:32" ht="14.25" customHeight="1">
      <c r="A48" s="34">
        <v>40</v>
      </c>
      <c r="B48" s="125">
        <f>ภาษาไทย6!B48</f>
        <v>0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84"/>
      <c r="AC48" s="84"/>
      <c r="AD48" s="84"/>
      <c r="AE48" s="84"/>
      <c r="AF48" s="84"/>
    </row>
    <row r="49" spans="1:32" ht="14.25" customHeight="1">
      <c r="A49" s="34">
        <v>41</v>
      </c>
      <c r="B49" s="125">
        <f>ภาษาไทย6!B49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84"/>
      <c r="AC49" s="84"/>
      <c r="AD49" s="84"/>
      <c r="AE49" s="84"/>
      <c r="AF49" s="84"/>
    </row>
    <row r="50" spans="1:32" ht="14.25" customHeight="1">
      <c r="A50" s="34">
        <v>42</v>
      </c>
      <c r="B50" s="125">
        <f>ภาษาไทย6!B50</f>
        <v>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84"/>
      <c r="AC50" s="84"/>
      <c r="AD50" s="84"/>
      <c r="AE50" s="84"/>
      <c r="AF50" s="84"/>
    </row>
    <row r="51" spans="1:32" ht="14.25" customHeight="1">
      <c r="A51" s="34">
        <v>43</v>
      </c>
      <c r="B51" s="125">
        <f>ภาษาไทย6!B51</f>
        <v>0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84"/>
      <c r="AC51" s="84"/>
      <c r="AD51" s="84"/>
      <c r="AE51" s="84"/>
      <c r="AF51" s="84"/>
    </row>
    <row r="52" spans="1:32" ht="14.25" customHeight="1">
      <c r="A52" s="34">
        <v>44</v>
      </c>
      <c r="B52" s="125">
        <f>ภาษาไทย6!B52</f>
        <v>0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84"/>
      <c r="AC52" s="84"/>
      <c r="AD52" s="84"/>
      <c r="AE52" s="84"/>
      <c r="AF52" s="84"/>
    </row>
    <row r="53" spans="1:32" ht="14.25" customHeight="1">
      <c r="A53" s="34">
        <v>45</v>
      </c>
      <c r="B53" s="125">
        <f>ภาษาไทย6!B53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84"/>
      <c r="AC53" s="84"/>
      <c r="AD53" s="84"/>
      <c r="AE53" s="84"/>
      <c r="AF53" s="84"/>
    </row>
    <row r="54" spans="1:32" ht="14.25" customHeight="1">
      <c r="A54" s="34">
        <v>46</v>
      </c>
      <c r="B54" s="125">
        <f>ภาษาไทย6!B54</f>
        <v>0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84"/>
      <c r="AC54" s="84"/>
      <c r="AD54" s="84"/>
      <c r="AE54" s="84"/>
      <c r="AF54" s="84"/>
    </row>
    <row r="55" spans="1:32" ht="14.25" customHeight="1">
      <c r="A55" s="34">
        <v>47</v>
      </c>
      <c r="B55" s="125">
        <f>ภาษาไทย6!B55</f>
        <v>0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84"/>
      <c r="AC55" s="84"/>
      <c r="AD55" s="84"/>
      <c r="AE55" s="84"/>
      <c r="AF55" s="84"/>
    </row>
    <row r="56" spans="1:32" ht="14.25" customHeight="1">
      <c r="A56" s="34">
        <v>48</v>
      </c>
      <c r="B56" s="125">
        <f>ภาษาไทย6!B56</f>
        <v>0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84"/>
      <c r="AC56" s="84"/>
      <c r="AD56" s="84"/>
      <c r="AE56" s="84"/>
      <c r="AF56" s="84"/>
    </row>
    <row r="57" spans="1:32" ht="14.25" customHeight="1">
      <c r="A57" s="34">
        <v>49</v>
      </c>
      <c r="B57" s="125">
        <f>ภาษาไทย6!B57</f>
        <v>0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84"/>
      <c r="AC57" s="84"/>
      <c r="AD57" s="84"/>
      <c r="AE57" s="84"/>
      <c r="AF57" s="84"/>
    </row>
    <row r="58" spans="1:32" ht="14.25" customHeight="1">
      <c r="A58" s="34">
        <v>50</v>
      </c>
      <c r="B58" s="125">
        <f>ภาษาไทย6!B58</f>
        <v>0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84"/>
      <c r="AC58" s="84"/>
      <c r="AD58" s="84"/>
      <c r="AE58" s="84"/>
      <c r="AF58" s="84"/>
    </row>
    <row r="59" spans="1:32" ht="14.25" customHeight="1">
      <c r="A59" s="34">
        <v>51</v>
      </c>
      <c r="B59" s="125">
        <f>ภาษาไทย6!B59</f>
        <v>0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84"/>
      <c r="AC59" s="84"/>
      <c r="AD59" s="84"/>
      <c r="AE59" s="84"/>
      <c r="AF59" s="84"/>
    </row>
    <row r="60" spans="1:32" ht="14.25" customHeight="1">
      <c r="A60" s="34">
        <v>52</v>
      </c>
      <c r="B60" s="125">
        <f>ภาษาไทย6!B60</f>
        <v>0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84"/>
      <c r="AC60" s="84"/>
      <c r="AD60" s="84"/>
      <c r="AE60" s="84"/>
      <c r="AF60" s="84"/>
    </row>
    <row r="61" spans="1:32" ht="14.25" customHeight="1">
      <c r="A61" s="34">
        <v>53</v>
      </c>
      <c r="B61" s="125">
        <f>ภาษาไทย6!B61</f>
        <v>0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84"/>
      <c r="AC61" s="84"/>
      <c r="AD61" s="84"/>
      <c r="AE61" s="84"/>
      <c r="AF61" s="84"/>
    </row>
    <row r="62" spans="1:32" ht="14.25" customHeight="1">
      <c r="A62" s="34">
        <v>54</v>
      </c>
      <c r="B62" s="125">
        <f>ภาษาไทย6!B62</f>
        <v>0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84"/>
      <c r="AC62" s="84"/>
      <c r="AD62" s="84"/>
      <c r="AE62" s="84"/>
      <c r="AF62" s="84"/>
    </row>
    <row r="63" spans="1:32" ht="14.25" customHeight="1">
      <c r="A63" s="34">
        <v>55</v>
      </c>
      <c r="B63" s="125">
        <f>ภาษาไทย6!B63</f>
        <v>0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84"/>
      <c r="AC63" s="84"/>
      <c r="AD63" s="84"/>
      <c r="AE63" s="84"/>
      <c r="AF63" s="84"/>
    </row>
    <row r="64" spans="1:32" ht="14.25" customHeight="1">
      <c r="A64" s="34">
        <v>56</v>
      </c>
      <c r="B64" s="125">
        <f>ภาษาไทย6!B64</f>
        <v>0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84"/>
      <c r="AC64" s="84"/>
      <c r="AD64" s="84"/>
      <c r="AE64" s="84"/>
      <c r="AF64" s="84"/>
    </row>
    <row r="65" spans="1:63" ht="14.25" customHeight="1">
      <c r="A65" s="34">
        <v>57</v>
      </c>
      <c r="B65" s="125">
        <f>ภาษาไทย6!B65</f>
        <v>0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84"/>
      <c r="AC65" s="84"/>
      <c r="AD65" s="84"/>
      <c r="AE65" s="84"/>
      <c r="AF65" s="84"/>
    </row>
    <row r="66" spans="1:63" ht="14.25" customHeight="1">
      <c r="A66" s="34">
        <v>58</v>
      </c>
      <c r="B66" s="125">
        <f>ภาษาไทย6!B66</f>
        <v>0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84"/>
      <c r="AC66" s="84"/>
      <c r="AD66" s="84"/>
      <c r="AE66" s="84"/>
      <c r="AF66" s="84"/>
    </row>
    <row r="67" spans="1:63" ht="14.25" customHeight="1">
      <c r="A67" s="34">
        <v>59</v>
      </c>
      <c r="B67" s="125">
        <f>ภาษาไทย6!B67</f>
        <v>0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84"/>
      <c r="AC67" s="84"/>
      <c r="AD67" s="84"/>
      <c r="AE67" s="84"/>
      <c r="AF67" s="84"/>
    </row>
    <row r="68" spans="1:63" ht="14.25" customHeight="1">
      <c r="A68" s="37">
        <v>60</v>
      </c>
      <c r="B68" s="125">
        <f>ภาษาไทย6!B68</f>
        <v>0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84"/>
      <c r="AC68" s="84"/>
      <c r="AD68" s="84"/>
      <c r="AE68" s="84"/>
      <c r="AF68" s="84"/>
    </row>
    <row r="69" spans="1:63" ht="33.75" customHeight="1">
      <c r="A69" s="386" t="s">
        <v>11</v>
      </c>
      <c r="B69" s="386"/>
      <c r="C69" s="20">
        <f t="shared" ref="C69:AA69" si="0">COUNTIF(C9:C68,"1")</f>
        <v>0</v>
      </c>
      <c r="D69" s="20">
        <f t="shared" si="0"/>
        <v>0</v>
      </c>
      <c r="E69" s="20">
        <f t="shared" si="0"/>
        <v>1</v>
      </c>
      <c r="F69" s="20">
        <f t="shared" si="0"/>
        <v>0</v>
      </c>
      <c r="G69" s="20">
        <f t="shared" si="0"/>
        <v>0</v>
      </c>
      <c r="H69" s="20">
        <f t="shared" si="0"/>
        <v>1</v>
      </c>
      <c r="I69" s="20">
        <f t="shared" si="0"/>
        <v>0</v>
      </c>
      <c r="J69" s="20">
        <f t="shared" si="0"/>
        <v>0</v>
      </c>
      <c r="K69" s="20">
        <f t="shared" si="0"/>
        <v>0</v>
      </c>
      <c r="L69" s="20">
        <f t="shared" si="0"/>
        <v>0</v>
      </c>
      <c r="M69" s="20">
        <f t="shared" si="0"/>
        <v>1</v>
      </c>
      <c r="N69" s="20">
        <f t="shared" si="0"/>
        <v>0</v>
      </c>
      <c r="O69" s="20">
        <f t="shared" si="0"/>
        <v>0</v>
      </c>
      <c r="P69" s="20">
        <f t="shared" si="0"/>
        <v>1</v>
      </c>
      <c r="Q69" s="20">
        <f t="shared" si="0"/>
        <v>0</v>
      </c>
      <c r="R69" s="20">
        <f t="shared" si="0"/>
        <v>1</v>
      </c>
      <c r="S69" s="20">
        <f t="shared" si="0"/>
        <v>0</v>
      </c>
      <c r="T69" s="20">
        <f t="shared" si="0"/>
        <v>0</v>
      </c>
      <c r="U69" s="20">
        <f t="shared" si="0"/>
        <v>1</v>
      </c>
      <c r="V69" s="20">
        <f t="shared" si="0"/>
        <v>0</v>
      </c>
      <c r="W69" s="20">
        <f t="shared" si="0"/>
        <v>0</v>
      </c>
      <c r="X69" s="20">
        <f t="shared" si="0"/>
        <v>0</v>
      </c>
      <c r="Y69" s="20">
        <f t="shared" si="0"/>
        <v>1</v>
      </c>
      <c r="Z69" s="20">
        <f t="shared" si="0"/>
        <v>0</v>
      </c>
      <c r="AA69" s="20">
        <f t="shared" si="0"/>
        <v>0</v>
      </c>
      <c r="AB69" s="85"/>
      <c r="AC69" s="85"/>
      <c r="AD69" s="85"/>
      <c r="AE69" s="85"/>
      <c r="AF69" s="85"/>
    </row>
    <row r="70" spans="1:63" ht="33.75" customHeight="1">
      <c r="A70" s="382" t="s">
        <v>12</v>
      </c>
      <c r="B70" s="382"/>
      <c r="C70" s="21">
        <f>COUNTIF(C9:C68,"2")</f>
        <v>2</v>
      </c>
      <c r="D70" s="21">
        <f>COUNTIF(D9:D68,"2")</f>
        <v>1</v>
      </c>
      <c r="E70" s="21">
        <f>COUNTIF(E9:E68,"2")</f>
        <v>1</v>
      </c>
      <c r="F70" s="21">
        <f t="shared" ref="F70:AA70" si="1">COUNTIF(F9:F68,"2")</f>
        <v>0</v>
      </c>
      <c r="G70" s="21">
        <f t="shared" si="1"/>
        <v>1</v>
      </c>
      <c r="H70" s="21">
        <f t="shared" si="1"/>
        <v>0</v>
      </c>
      <c r="I70" s="21">
        <f t="shared" si="1"/>
        <v>2</v>
      </c>
      <c r="J70" s="21">
        <f t="shared" si="1"/>
        <v>0</v>
      </c>
      <c r="K70" s="21">
        <f t="shared" si="1"/>
        <v>1</v>
      </c>
      <c r="L70" s="21">
        <f t="shared" si="1"/>
        <v>1</v>
      </c>
      <c r="M70" s="21">
        <f t="shared" si="1"/>
        <v>1</v>
      </c>
      <c r="N70" s="21">
        <f t="shared" si="1"/>
        <v>0</v>
      </c>
      <c r="O70" s="21">
        <f t="shared" si="1"/>
        <v>1</v>
      </c>
      <c r="P70" s="21">
        <f t="shared" si="1"/>
        <v>0</v>
      </c>
      <c r="Q70" s="21">
        <f t="shared" si="1"/>
        <v>2</v>
      </c>
      <c r="R70" s="21">
        <f t="shared" si="1"/>
        <v>0</v>
      </c>
      <c r="S70" s="21">
        <f t="shared" si="1"/>
        <v>1</v>
      </c>
      <c r="T70" s="21">
        <f t="shared" si="1"/>
        <v>1</v>
      </c>
      <c r="U70" s="21">
        <f t="shared" si="1"/>
        <v>1</v>
      </c>
      <c r="V70" s="21">
        <f t="shared" si="1"/>
        <v>0</v>
      </c>
      <c r="W70" s="21">
        <f t="shared" si="1"/>
        <v>1</v>
      </c>
      <c r="X70" s="21">
        <f t="shared" si="1"/>
        <v>0</v>
      </c>
      <c r="Y70" s="21">
        <f t="shared" si="1"/>
        <v>1</v>
      </c>
      <c r="Z70" s="21">
        <f t="shared" si="1"/>
        <v>0</v>
      </c>
      <c r="AA70" s="21">
        <f t="shared" si="1"/>
        <v>1</v>
      </c>
      <c r="AB70" s="86"/>
      <c r="AC70" s="86"/>
      <c r="AD70" s="86"/>
      <c r="AE70" s="86"/>
      <c r="AF70" s="86"/>
    </row>
    <row r="71" spans="1:63" ht="15" customHeight="1">
      <c r="A71" s="382" t="s">
        <v>13</v>
      </c>
      <c r="B71" s="382"/>
      <c r="C71" s="21">
        <f t="shared" ref="C71:AA71" si="2">COUNTIF(C9:C68,"3")</f>
        <v>0</v>
      </c>
      <c r="D71" s="21">
        <f t="shared" si="2"/>
        <v>1</v>
      </c>
      <c r="E71" s="21">
        <f t="shared" si="2"/>
        <v>0</v>
      </c>
      <c r="F71" s="21">
        <f t="shared" si="2"/>
        <v>2</v>
      </c>
      <c r="G71" s="21">
        <f t="shared" si="2"/>
        <v>1</v>
      </c>
      <c r="H71" s="21">
        <f t="shared" si="2"/>
        <v>1</v>
      </c>
      <c r="I71" s="21">
        <f t="shared" si="2"/>
        <v>0</v>
      </c>
      <c r="J71" s="21">
        <f t="shared" si="2"/>
        <v>1</v>
      </c>
      <c r="K71" s="21">
        <f t="shared" si="2"/>
        <v>1</v>
      </c>
      <c r="L71" s="21">
        <f t="shared" si="2"/>
        <v>1</v>
      </c>
      <c r="M71" s="21">
        <f t="shared" si="2"/>
        <v>0</v>
      </c>
      <c r="N71" s="21">
        <f t="shared" si="2"/>
        <v>1</v>
      </c>
      <c r="O71" s="21">
        <f t="shared" si="2"/>
        <v>0</v>
      </c>
      <c r="P71" s="21">
        <f t="shared" si="2"/>
        <v>1</v>
      </c>
      <c r="Q71" s="21">
        <f t="shared" si="2"/>
        <v>0</v>
      </c>
      <c r="R71" s="21">
        <f t="shared" si="2"/>
        <v>1</v>
      </c>
      <c r="S71" s="21">
        <f t="shared" si="2"/>
        <v>0</v>
      </c>
      <c r="T71" s="21">
        <f t="shared" si="2"/>
        <v>1</v>
      </c>
      <c r="U71" s="21">
        <f t="shared" si="2"/>
        <v>0</v>
      </c>
      <c r="V71" s="21">
        <f t="shared" si="2"/>
        <v>1</v>
      </c>
      <c r="W71" s="21">
        <f t="shared" si="2"/>
        <v>1</v>
      </c>
      <c r="X71" s="21">
        <f t="shared" si="2"/>
        <v>1</v>
      </c>
      <c r="Y71" s="21">
        <f t="shared" si="2"/>
        <v>0</v>
      </c>
      <c r="Z71" s="21">
        <f t="shared" si="2"/>
        <v>1</v>
      </c>
      <c r="AA71" s="21">
        <f t="shared" si="2"/>
        <v>1</v>
      </c>
      <c r="AB71" s="86"/>
      <c r="AC71" s="86"/>
      <c r="AD71" s="86"/>
      <c r="AE71" s="86"/>
      <c r="AF71" s="86"/>
    </row>
    <row r="72" spans="1:63" ht="15" customHeight="1">
      <c r="A72" s="382" t="s">
        <v>14</v>
      </c>
      <c r="B72" s="382"/>
      <c r="C72" s="21">
        <f t="shared" ref="C72:AA72" si="3">COUNTIF(C9:C68,"4")</f>
        <v>0</v>
      </c>
      <c r="D72" s="21">
        <f t="shared" si="3"/>
        <v>0</v>
      </c>
      <c r="E72" s="21">
        <f t="shared" si="3"/>
        <v>0</v>
      </c>
      <c r="F72" s="21">
        <f t="shared" si="3"/>
        <v>0</v>
      </c>
      <c r="G72" s="21">
        <f t="shared" si="3"/>
        <v>0</v>
      </c>
      <c r="H72" s="21">
        <f t="shared" si="3"/>
        <v>0</v>
      </c>
      <c r="I72" s="21">
        <f t="shared" si="3"/>
        <v>0</v>
      </c>
      <c r="J72" s="21">
        <f t="shared" si="3"/>
        <v>1</v>
      </c>
      <c r="K72" s="21">
        <f t="shared" si="3"/>
        <v>0</v>
      </c>
      <c r="L72" s="21">
        <f t="shared" si="3"/>
        <v>0</v>
      </c>
      <c r="M72" s="21">
        <f t="shared" si="3"/>
        <v>0</v>
      </c>
      <c r="N72" s="21">
        <f t="shared" si="3"/>
        <v>1</v>
      </c>
      <c r="O72" s="21">
        <f t="shared" si="3"/>
        <v>1</v>
      </c>
      <c r="P72" s="21">
        <f t="shared" si="3"/>
        <v>0</v>
      </c>
      <c r="Q72" s="21">
        <f t="shared" si="3"/>
        <v>0</v>
      </c>
      <c r="R72" s="21">
        <f t="shared" si="3"/>
        <v>0</v>
      </c>
      <c r="S72" s="21">
        <f t="shared" si="3"/>
        <v>1</v>
      </c>
      <c r="T72" s="21">
        <f t="shared" si="3"/>
        <v>0</v>
      </c>
      <c r="U72" s="21">
        <f t="shared" si="3"/>
        <v>0</v>
      </c>
      <c r="V72" s="21">
        <f t="shared" si="3"/>
        <v>1</v>
      </c>
      <c r="W72" s="21">
        <f t="shared" si="3"/>
        <v>0</v>
      </c>
      <c r="X72" s="21">
        <f t="shared" si="3"/>
        <v>1</v>
      </c>
      <c r="Y72" s="21">
        <f t="shared" si="3"/>
        <v>0</v>
      </c>
      <c r="Z72" s="21">
        <f t="shared" si="3"/>
        <v>1</v>
      </c>
      <c r="AA72" s="21">
        <f t="shared" si="3"/>
        <v>0</v>
      </c>
      <c r="AB72" s="86"/>
      <c r="AC72" s="86"/>
      <c r="AD72" s="86"/>
      <c r="AE72" s="86"/>
      <c r="AF72" s="86"/>
    </row>
    <row r="73" spans="1:63" ht="15" customHeight="1">
      <c r="A73" s="383" t="s">
        <v>2</v>
      </c>
      <c r="B73" s="383"/>
      <c r="C73" s="22">
        <f t="shared" ref="C73:AA73" si="4">COUNTIF(C9:C68,"0")</f>
        <v>0</v>
      </c>
      <c r="D73" s="22">
        <f t="shared" si="4"/>
        <v>0</v>
      </c>
      <c r="E73" s="22">
        <f t="shared" si="4"/>
        <v>0</v>
      </c>
      <c r="F73" s="22">
        <f t="shared" si="4"/>
        <v>0</v>
      </c>
      <c r="G73" s="22">
        <f t="shared" si="4"/>
        <v>0</v>
      </c>
      <c r="H73" s="22">
        <f t="shared" si="4"/>
        <v>0</v>
      </c>
      <c r="I73" s="22">
        <f t="shared" si="4"/>
        <v>0</v>
      </c>
      <c r="J73" s="22">
        <f t="shared" si="4"/>
        <v>0</v>
      </c>
      <c r="K73" s="22">
        <f t="shared" si="4"/>
        <v>0</v>
      </c>
      <c r="L73" s="22">
        <f t="shared" si="4"/>
        <v>0</v>
      </c>
      <c r="M73" s="22">
        <f t="shared" si="4"/>
        <v>0</v>
      </c>
      <c r="N73" s="22">
        <f t="shared" si="4"/>
        <v>0</v>
      </c>
      <c r="O73" s="22">
        <f t="shared" si="4"/>
        <v>0</v>
      </c>
      <c r="P73" s="22">
        <f t="shared" si="4"/>
        <v>0</v>
      </c>
      <c r="Q73" s="22">
        <f t="shared" si="4"/>
        <v>0</v>
      </c>
      <c r="R73" s="22">
        <f t="shared" si="4"/>
        <v>0</v>
      </c>
      <c r="S73" s="22">
        <f t="shared" si="4"/>
        <v>0</v>
      </c>
      <c r="T73" s="22">
        <f t="shared" si="4"/>
        <v>0</v>
      </c>
      <c r="U73" s="22">
        <f t="shared" si="4"/>
        <v>0</v>
      </c>
      <c r="V73" s="22">
        <f t="shared" si="4"/>
        <v>0</v>
      </c>
      <c r="W73" s="22">
        <f t="shared" si="4"/>
        <v>0</v>
      </c>
      <c r="X73" s="22">
        <f t="shared" si="4"/>
        <v>0</v>
      </c>
      <c r="Y73" s="22">
        <f t="shared" si="4"/>
        <v>0</v>
      </c>
      <c r="Z73" s="22">
        <f t="shared" si="4"/>
        <v>0</v>
      </c>
      <c r="AA73" s="22">
        <f t="shared" si="4"/>
        <v>0</v>
      </c>
      <c r="AB73" s="87"/>
      <c r="AC73" s="87"/>
      <c r="AD73" s="87"/>
      <c r="AE73" s="87"/>
      <c r="AF73" s="87"/>
    </row>
    <row r="74" spans="1:63" ht="15" customHeight="1">
      <c r="A74" s="387" t="s">
        <v>3</v>
      </c>
      <c r="B74" s="387"/>
      <c r="C74" s="23">
        <f t="shared" ref="C74:AA74" si="5">SUM(C69:C73)</f>
        <v>2</v>
      </c>
      <c r="D74" s="23">
        <f t="shared" si="5"/>
        <v>2</v>
      </c>
      <c r="E74" s="23">
        <f t="shared" si="5"/>
        <v>2</v>
      </c>
      <c r="F74" s="23">
        <f t="shared" si="5"/>
        <v>2</v>
      </c>
      <c r="G74" s="23">
        <f t="shared" si="5"/>
        <v>2</v>
      </c>
      <c r="H74" s="23">
        <f t="shared" si="5"/>
        <v>2</v>
      </c>
      <c r="I74" s="23">
        <f t="shared" si="5"/>
        <v>2</v>
      </c>
      <c r="J74" s="23">
        <f t="shared" si="5"/>
        <v>2</v>
      </c>
      <c r="K74" s="23">
        <f t="shared" si="5"/>
        <v>2</v>
      </c>
      <c r="L74" s="23">
        <f t="shared" si="5"/>
        <v>2</v>
      </c>
      <c r="M74" s="23">
        <f t="shared" si="5"/>
        <v>2</v>
      </c>
      <c r="N74" s="23">
        <f t="shared" si="5"/>
        <v>2</v>
      </c>
      <c r="O74" s="23">
        <f t="shared" si="5"/>
        <v>2</v>
      </c>
      <c r="P74" s="23">
        <f t="shared" si="5"/>
        <v>2</v>
      </c>
      <c r="Q74" s="23">
        <f t="shared" si="5"/>
        <v>2</v>
      </c>
      <c r="R74" s="23">
        <f t="shared" si="5"/>
        <v>2</v>
      </c>
      <c r="S74" s="23">
        <f t="shared" si="5"/>
        <v>2</v>
      </c>
      <c r="T74" s="23">
        <f t="shared" si="5"/>
        <v>2</v>
      </c>
      <c r="U74" s="23">
        <f t="shared" si="5"/>
        <v>2</v>
      </c>
      <c r="V74" s="23">
        <f t="shared" si="5"/>
        <v>2</v>
      </c>
      <c r="W74" s="23">
        <f t="shared" si="5"/>
        <v>2</v>
      </c>
      <c r="X74" s="23">
        <f t="shared" si="5"/>
        <v>2</v>
      </c>
      <c r="Y74" s="23">
        <f t="shared" si="5"/>
        <v>2</v>
      </c>
      <c r="Z74" s="23">
        <f t="shared" si="5"/>
        <v>2</v>
      </c>
      <c r="AA74" s="23">
        <f t="shared" si="5"/>
        <v>2</v>
      </c>
      <c r="AB74" s="82"/>
      <c r="AC74" s="82"/>
      <c r="AD74" s="82"/>
      <c r="AE74" s="82"/>
      <c r="AF74" s="82"/>
    </row>
    <row r="75" spans="1:63" ht="15" customHeight="1">
      <c r="A75" s="24">
        <f>ภาษาไทย6!$A$75</f>
        <v>22</v>
      </c>
      <c r="B75" s="25" t="s">
        <v>15</v>
      </c>
      <c r="C75" s="26">
        <f>COUNTIF(C9:C68,C7)</f>
        <v>2</v>
      </c>
      <c r="D75" s="26">
        <f t="shared" ref="D75:AF75" si="6">COUNTIF(D9:D68,D7)</f>
        <v>1</v>
      </c>
      <c r="E75" s="26">
        <f t="shared" si="6"/>
        <v>1</v>
      </c>
      <c r="F75" s="26">
        <f t="shared" si="6"/>
        <v>2</v>
      </c>
      <c r="G75" s="26">
        <f t="shared" si="6"/>
        <v>1</v>
      </c>
      <c r="H75" s="26">
        <f t="shared" si="6"/>
        <v>1</v>
      </c>
      <c r="I75" s="26">
        <f t="shared" si="6"/>
        <v>2</v>
      </c>
      <c r="J75" s="26">
        <f t="shared" si="6"/>
        <v>1</v>
      </c>
      <c r="K75" s="26">
        <f t="shared" si="6"/>
        <v>1</v>
      </c>
      <c r="L75" s="26">
        <f t="shared" si="6"/>
        <v>1</v>
      </c>
      <c r="M75" s="26">
        <f t="shared" si="6"/>
        <v>1</v>
      </c>
      <c r="N75" s="26">
        <f t="shared" si="6"/>
        <v>1</v>
      </c>
      <c r="O75" s="26">
        <f t="shared" si="6"/>
        <v>1</v>
      </c>
      <c r="P75" s="26">
        <f t="shared" si="6"/>
        <v>1</v>
      </c>
      <c r="Q75" s="26">
        <f t="shared" si="6"/>
        <v>2</v>
      </c>
      <c r="R75" s="26">
        <f t="shared" si="6"/>
        <v>1</v>
      </c>
      <c r="S75" s="26">
        <f t="shared" si="6"/>
        <v>1</v>
      </c>
      <c r="T75" s="26">
        <f t="shared" si="6"/>
        <v>1</v>
      </c>
      <c r="U75" s="26">
        <f t="shared" si="6"/>
        <v>1</v>
      </c>
      <c r="V75" s="26">
        <f t="shared" si="6"/>
        <v>1</v>
      </c>
      <c r="W75" s="26">
        <f t="shared" si="6"/>
        <v>1</v>
      </c>
      <c r="X75" s="26">
        <f t="shared" si="6"/>
        <v>1</v>
      </c>
      <c r="Y75" s="26">
        <f t="shared" si="6"/>
        <v>1</v>
      </c>
      <c r="Z75" s="26">
        <f t="shared" si="6"/>
        <v>1</v>
      </c>
      <c r="AA75" s="26">
        <f t="shared" si="6"/>
        <v>1</v>
      </c>
      <c r="AB75" s="26">
        <f t="shared" si="6"/>
        <v>1</v>
      </c>
      <c r="AC75" s="26">
        <f t="shared" si="6"/>
        <v>1</v>
      </c>
      <c r="AD75" s="26">
        <f t="shared" si="6"/>
        <v>1</v>
      </c>
      <c r="AE75" s="26">
        <f t="shared" si="6"/>
        <v>1</v>
      </c>
      <c r="AF75" s="26">
        <f t="shared" si="6"/>
        <v>1</v>
      </c>
    </row>
    <row r="76" spans="1:63" ht="35.25" customHeight="1">
      <c r="A76" s="385" t="s">
        <v>6</v>
      </c>
      <c r="B76" s="385"/>
      <c r="C76" s="27">
        <f>C75*100/$A$75</f>
        <v>9.0909090909090917</v>
      </c>
      <c r="D76" s="27">
        <f t="shared" ref="D76:AF76" si="7">D75*100/$A$75</f>
        <v>4.5454545454545459</v>
      </c>
      <c r="E76" s="27">
        <f t="shared" si="7"/>
        <v>4.5454545454545459</v>
      </c>
      <c r="F76" s="27">
        <f t="shared" si="7"/>
        <v>9.0909090909090917</v>
      </c>
      <c r="G76" s="27">
        <f t="shared" si="7"/>
        <v>4.5454545454545459</v>
      </c>
      <c r="H76" s="27">
        <f t="shared" si="7"/>
        <v>4.5454545454545459</v>
      </c>
      <c r="I76" s="27">
        <f t="shared" si="7"/>
        <v>9.0909090909090917</v>
      </c>
      <c r="J76" s="27">
        <f t="shared" si="7"/>
        <v>4.5454545454545459</v>
      </c>
      <c r="K76" s="27">
        <f t="shared" si="7"/>
        <v>4.5454545454545459</v>
      </c>
      <c r="L76" s="27">
        <f t="shared" si="7"/>
        <v>4.5454545454545459</v>
      </c>
      <c r="M76" s="27">
        <f t="shared" si="7"/>
        <v>4.5454545454545459</v>
      </c>
      <c r="N76" s="27">
        <f t="shared" si="7"/>
        <v>4.5454545454545459</v>
      </c>
      <c r="O76" s="27">
        <f t="shared" si="7"/>
        <v>4.5454545454545459</v>
      </c>
      <c r="P76" s="27">
        <f t="shared" si="7"/>
        <v>4.5454545454545459</v>
      </c>
      <c r="Q76" s="27">
        <f t="shared" si="7"/>
        <v>9.0909090909090917</v>
      </c>
      <c r="R76" s="27">
        <f t="shared" si="7"/>
        <v>4.5454545454545459</v>
      </c>
      <c r="S76" s="27">
        <f t="shared" si="7"/>
        <v>4.5454545454545459</v>
      </c>
      <c r="T76" s="27">
        <f t="shared" si="7"/>
        <v>4.5454545454545459</v>
      </c>
      <c r="U76" s="27">
        <f t="shared" si="7"/>
        <v>4.5454545454545459</v>
      </c>
      <c r="V76" s="27">
        <f t="shared" si="7"/>
        <v>4.5454545454545459</v>
      </c>
      <c r="W76" s="27">
        <f t="shared" si="7"/>
        <v>4.5454545454545459</v>
      </c>
      <c r="X76" s="27">
        <f t="shared" si="7"/>
        <v>4.5454545454545459</v>
      </c>
      <c r="Y76" s="27">
        <f t="shared" si="7"/>
        <v>4.5454545454545459</v>
      </c>
      <c r="Z76" s="27">
        <f t="shared" si="7"/>
        <v>4.5454545454545459</v>
      </c>
      <c r="AA76" s="27">
        <f t="shared" si="7"/>
        <v>4.5454545454545459</v>
      </c>
      <c r="AB76" s="27">
        <f t="shared" si="7"/>
        <v>4.5454545454545459</v>
      </c>
      <c r="AC76" s="27">
        <f t="shared" si="7"/>
        <v>4.5454545454545459</v>
      </c>
      <c r="AD76" s="27">
        <f t="shared" si="7"/>
        <v>4.5454545454545459</v>
      </c>
      <c r="AE76" s="27">
        <f t="shared" si="7"/>
        <v>4.5454545454545459</v>
      </c>
      <c r="AF76" s="27">
        <f t="shared" si="7"/>
        <v>4.5454545454545459</v>
      </c>
    </row>
    <row r="77" spans="1:63" s="3" customFormat="1" ht="17.25" customHeight="1">
      <c r="A77" s="388" t="s">
        <v>17</v>
      </c>
      <c r="B77" s="388"/>
      <c r="C77" s="28">
        <f>COUNTIF(C9:C68,"&gt;4")</f>
        <v>0</v>
      </c>
      <c r="D77" s="28">
        <f t="shared" ref="D77:AA77" si="8">COUNTIF(D9:D68,"&gt;4")</f>
        <v>0</v>
      </c>
      <c r="E77" s="28">
        <f t="shared" si="8"/>
        <v>0</v>
      </c>
      <c r="F77" s="28">
        <f t="shared" si="8"/>
        <v>0</v>
      </c>
      <c r="G77" s="28">
        <f t="shared" si="8"/>
        <v>0</v>
      </c>
      <c r="H77" s="28">
        <f t="shared" si="8"/>
        <v>0</v>
      </c>
      <c r="I77" s="28">
        <f t="shared" si="8"/>
        <v>0</v>
      </c>
      <c r="J77" s="28">
        <f t="shared" si="8"/>
        <v>0</v>
      </c>
      <c r="K77" s="28">
        <f t="shared" si="8"/>
        <v>0</v>
      </c>
      <c r="L77" s="28">
        <f t="shared" si="8"/>
        <v>0</v>
      </c>
      <c r="M77" s="28">
        <f t="shared" si="8"/>
        <v>0</v>
      </c>
      <c r="N77" s="28">
        <f t="shared" si="8"/>
        <v>0</v>
      </c>
      <c r="O77" s="28">
        <f t="shared" si="8"/>
        <v>0</v>
      </c>
      <c r="P77" s="28">
        <f t="shared" si="8"/>
        <v>0</v>
      </c>
      <c r="Q77" s="28">
        <f t="shared" si="8"/>
        <v>0</v>
      </c>
      <c r="R77" s="28">
        <f t="shared" si="8"/>
        <v>0</v>
      </c>
      <c r="S77" s="28">
        <f t="shared" si="8"/>
        <v>0</v>
      </c>
      <c r="T77" s="28">
        <f t="shared" si="8"/>
        <v>0</v>
      </c>
      <c r="U77" s="28">
        <f t="shared" si="8"/>
        <v>0</v>
      </c>
      <c r="V77" s="28">
        <f t="shared" si="8"/>
        <v>0</v>
      </c>
      <c r="W77" s="28">
        <f t="shared" si="8"/>
        <v>0</v>
      </c>
      <c r="X77" s="28">
        <f t="shared" si="8"/>
        <v>0</v>
      </c>
      <c r="Y77" s="28">
        <f t="shared" si="8"/>
        <v>0</v>
      </c>
      <c r="Z77" s="28">
        <f t="shared" si="8"/>
        <v>0</v>
      </c>
      <c r="AA77" s="28">
        <f t="shared" si="8"/>
        <v>0</v>
      </c>
      <c r="AB77" s="28">
        <f>COUNTIF(AB9:AB68,"&gt;999")</f>
        <v>0</v>
      </c>
      <c r="AC77" s="28">
        <f>COUNTIF(AC9:AC68,"&gt;999")</f>
        <v>0</v>
      </c>
      <c r="AD77" s="28">
        <f>COUNTIF(AD9:AD68,"&gt;999")</f>
        <v>0</v>
      </c>
      <c r="AE77" s="28">
        <f>COUNTIF(AE9:AE68,"&gt;999")</f>
        <v>0</v>
      </c>
      <c r="AF77" s="28">
        <f>COUNTIF(AF9:AF68,"&gt;999")</f>
        <v>0</v>
      </c>
      <c r="BD77" s="196"/>
      <c r="BE77" s="196"/>
      <c r="BF77" s="196"/>
      <c r="BG77" s="196"/>
      <c r="BH77" s="196"/>
      <c r="BI77" s="196"/>
      <c r="BJ77" s="196"/>
      <c r="BK77" s="196"/>
    </row>
    <row r="78" spans="1:63" s="3" customFormat="1" ht="11.25" customHeight="1">
      <c r="A78" s="5"/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BD78" s="196"/>
      <c r="BE78" s="196"/>
      <c r="BF78" s="196"/>
      <c r="BG78" s="196"/>
      <c r="BH78" s="196"/>
      <c r="BI78" s="196"/>
      <c r="BJ78" s="196"/>
      <c r="BK78" s="196"/>
    </row>
    <row r="79" spans="1:63" s="3" customFormat="1" ht="17.25" customHeight="1">
      <c r="A79" s="389" t="s">
        <v>4</v>
      </c>
      <c r="B79" s="389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BD79" s="196"/>
      <c r="BE79" s="196"/>
      <c r="BF79" s="196"/>
      <c r="BG79" s="196"/>
      <c r="BH79" s="196"/>
      <c r="BI79" s="196"/>
      <c r="BJ79" s="196"/>
      <c r="BK79" s="196"/>
    </row>
    <row r="80" spans="1:63" ht="16.5" customHeight="1">
      <c r="A80" s="1">
        <v>1</v>
      </c>
      <c r="B80" s="53" t="s">
        <v>20</v>
      </c>
    </row>
    <row r="81" spans="1:63" ht="16.5" customHeight="1">
      <c r="A81" s="1">
        <v>2</v>
      </c>
      <c r="B81" s="67" t="s">
        <v>45</v>
      </c>
    </row>
    <row r="82" spans="1:63" ht="16.5" customHeight="1">
      <c r="B82" s="48" t="s">
        <v>53</v>
      </c>
    </row>
    <row r="83" spans="1:63" ht="16.5" customHeight="1">
      <c r="A83" s="1">
        <v>3</v>
      </c>
      <c r="B83" s="53" t="s">
        <v>18</v>
      </c>
    </row>
    <row r="85" spans="1:63">
      <c r="B85" s="390"/>
      <c r="C85" s="390"/>
      <c r="D85" s="390"/>
      <c r="E85" s="390"/>
      <c r="F85" s="390"/>
      <c r="G85" s="390"/>
      <c r="H85" s="390"/>
      <c r="I85" s="390"/>
      <c r="J85" s="390"/>
      <c r="K85" s="390"/>
      <c r="L85" s="390"/>
      <c r="M85" s="390"/>
      <c r="N85" s="390"/>
      <c r="O85" s="390"/>
      <c r="P85" s="390"/>
      <c r="Q85" s="390"/>
      <c r="R85" s="390"/>
      <c r="S85" s="390"/>
      <c r="T85" s="390"/>
      <c r="U85" s="390"/>
      <c r="V85" s="390"/>
      <c r="W85" s="390"/>
      <c r="X85" s="390"/>
      <c r="Y85" s="390"/>
      <c r="Z85" s="390"/>
      <c r="AA85" s="390"/>
      <c r="AB85" s="390"/>
      <c r="AC85" s="390"/>
      <c r="AD85" s="390"/>
      <c r="AE85" s="390"/>
      <c r="AF85" s="390"/>
      <c r="AG85" s="390"/>
      <c r="AH85" s="390"/>
      <c r="AI85" s="390"/>
      <c r="AJ85" s="390"/>
      <c r="AK85" s="390"/>
      <c r="AL85" s="390"/>
      <c r="AM85" s="390"/>
      <c r="AN85" s="390"/>
      <c r="AO85" s="390"/>
      <c r="AP85" s="390"/>
      <c r="AQ85" s="390"/>
      <c r="AR85" s="390"/>
      <c r="AS85" s="390"/>
      <c r="AT85" s="390"/>
      <c r="AU85" s="390"/>
      <c r="AV85" s="390"/>
      <c r="AW85" s="390"/>
      <c r="AX85" s="390"/>
      <c r="AY85" s="390"/>
      <c r="AZ85" s="390"/>
      <c r="BA85" s="390"/>
      <c r="BB85" s="390"/>
      <c r="BC85" s="390"/>
    </row>
    <row r="86" spans="1:63">
      <c r="B86" s="69"/>
    </row>
    <row r="88" spans="1:63" s="49" customFormat="1" ht="16.5" customHeight="1">
      <c r="A88" s="380" t="str">
        <f>"วิเคราะห์ผลการตอบของนักเรียนชั้น"&amp;Data!$D$21 &amp;"   "&amp;"จากการสอบ Pre O-NET  ปีการศึกษา"&amp;"   "&amp;Data!$D$22</f>
        <v>วิเคราะห์ผลการตอบของนักเรียนชั้นประถมศึกษาปีที่ 6   จากการสอบ Pre O-NET  ปีการศึกษา   2558</v>
      </c>
      <c r="B88" s="380"/>
      <c r="C88" s="380"/>
      <c r="D88" s="380"/>
      <c r="E88" s="380"/>
      <c r="F88" s="380"/>
      <c r="G88" s="380"/>
      <c r="H88" s="380"/>
      <c r="I88" s="380"/>
      <c r="J88" s="380"/>
      <c r="K88" s="380"/>
      <c r="L88" s="380"/>
      <c r="M88" s="380"/>
      <c r="N88" s="380"/>
      <c r="O88" s="380"/>
      <c r="P88" s="380"/>
      <c r="Q88" s="380"/>
      <c r="R88" s="380"/>
      <c r="S88" s="380"/>
      <c r="T88" s="380"/>
      <c r="U88" s="380"/>
      <c r="V88" s="380"/>
      <c r="W88" s="380"/>
      <c r="X88" s="380"/>
      <c r="Y88" s="48"/>
      <c r="Z88" s="48"/>
      <c r="AA88" s="48"/>
      <c r="AB88" s="48"/>
      <c r="AC88" s="48"/>
      <c r="AD88" s="48"/>
      <c r="AE88" s="48"/>
      <c r="AF88" s="48"/>
      <c r="AG88" s="226"/>
      <c r="AH88" s="226"/>
      <c r="AI88" s="226"/>
      <c r="AJ88" s="226"/>
      <c r="AK88" s="226"/>
      <c r="AL88" s="226"/>
      <c r="AM88" s="226"/>
      <c r="AN88" s="226"/>
      <c r="AO88" s="226"/>
      <c r="AP88" s="226"/>
      <c r="AQ88" s="226"/>
      <c r="AR88" s="226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226"/>
      <c r="BD88" s="254"/>
      <c r="BE88" s="254"/>
      <c r="BF88" s="254"/>
      <c r="BG88" s="254"/>
      <c r="BH88" s="254"/>
      <c r="BI88" s="254"/>
      <c r="BJ88" s="254"/>
      <c r="BK88" s="254"/>
    </row>
    <row r="89" spans="1:63" s="49" customFormat="1" ht="16.5" customHeight="1">
      <c r="A89" s="374" t="str">
        <f>A2</f>
        <v>กลุ่มสาระการเรียนรู้คณิตศาสตร์</v>
      </c>
      <c r="B89" s="374"/>
      <c r="C89" s="374"/>
      <c r="D89" s="374"/>
      <c r="E89" s="374"/>
      <c r="F89" s="374"/>
      <c r="G89" s="374"/>
      <c r="H89" s="374"/>
      <c r="I89" s="374"/>
      <c r="J89" s="374"/>
      <c r="K89" s="374"/>
      <c r="L89" s="374"/>
      <c r="M89" s="374"/>
      <c r="N89" s="374"/>
      <c r="O89" s="374"/>
      <c r="P89" s="374"/>
      <c r="Q89" s="374"/>
      <c r="R89" s="374"/>
      <c r="S89" s="374"/>
      <c r="T89" s="374"/>
      <c r="U89" s="374"/>
      <c r="V89" s="374"/>
      <c r="W89" s="374"/>
      <c r="X89" s="374"/>
      <c r="Y89" s="48"/>
      <c r="Z89" s="48"/>
      <c r="AA89" s="48"/>
      <c r="AB89" s="48"/>
      <c r="AC89" s="48"/>
      <c r="AD89" s="48"/>
      <c r="AE89" s="48"/>
      <c r="AF89" s="48"/>
      <c r="AG89" s="226"/>
      <c r="AH89" s="226"/>
      <c r="AI89" s="226"/>
      <c r="AJ89" s="226"/>
      <c r="AK89" s="226"/>
      <c r="AL89" s="226"/>
      <c r="AM89" s="226"/>
      <c r="AN89" s="226"/>
      <c r="AO89" s="226"/>
      <c r="AP89" s="226"/>
      <c r="AQ89" s="226"/>
      <c r="AR89" s="226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226"/>
      <c r="BD89" s="254"/>
      <c r="BE89" s="254"/>
      <c r="BF89" s="254"/>
      <c r="BG89" s="254"/>
      <c r="BH89" s="254"/>
      <c r="BI89" s="254"/>
      <c r="BJ89" s="254"/>
      <c r="BK89" s="254"/>
    </row>
    <row r="90" spans="1:63" s="49" customFormat="1" ht="16.5" customHeight="1">
      <c r="A90" s="380" t="str">
        <f>A3</f>
        <v>โรงเรียนบ้านกุดโบสถ์   กลุ่มพัฒนาคุณภาพและมาตรฐานการศึกษาชมตะวัน</v>
      </c>
      <c r="B90" s="380"/>
      <c r="C90" s="380"/>
      <c r="D90" s="380"/>
      <c r="E90" s="380"/>
      <c r="F90" s="380"/>
      <c r="G90" s="380"/>
      <c r="H90" s="380"/>
      <c r="I90" s="380"/>
      <c r="J90" s="380"/>
      <c r="K90" s="380"/>
      <c r="L90" s="380"/>
      <c r="M90" s="380"/>
      <c r="N90" s="380"/>
      <c r="O90" s="380"/>
      <c r="P90" s="380"/>
      <c r="Q90" s="380"/>
      <c r="R90" s="380"/>
      <c r="S90" s="380"/>
      <c r="T90" s="380"/>
      <c r="U90" s="380"/>
      <c r="V90" s="380"/>
      <c r="W90" s="380"/>
      <c r="X90" s="380"/>
      <c r="Y90" s="48"/>
      <c r="Z90" s="48"/>
      <c r="AA90" s="48"/>
      <c r="AB90" s="48"/>
      <c r="AC90" s="48"/>
      <c r="AD90" s="48"/>
      <c r="AE90" s="48"/>
      <c r="AF90" s="48"/>
      <c r="AG90" s="226"/>
      <c r="AH90" s="226"/>
      <c r="AI90" s="226"/>
      <c r="AJ90" s="226"/>
      <c r="AK90" s="226"/>
      <c r="AL90" s="226"/>
      <c r="AM90" s="226"/>
      <c r="AN90" s="226"/>
      <c r="AO90" s="226"/>
      <c r="AP90" s="226"/>
      <c r="AQ90" s="226"/>
      <c r="AR90" s="226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226"/>
      <c r="BD90" s="254"/>
      <c r="BE90" s="254"/>
      <c r="BF90" s="254"/>
      <c r="BG90" s="254"/>
      <c r="BH90" s="254"/>
      <c r="BI90" s="254"/>
      <c r="BJ90" s="254"/>
      <c r="BK90" s="254"/>
    </row>
    <row r="91" spans="1:63" s="49" customFormat="1" ht="16.5" customHeight="1">
      <c r="A91" s="375" t="str">
        <f>A4</f>
        <v>สำนักงานเขตพื้นที่การศึกษาประถมศึกษานครราชสีมา เขต 3</v>
      </c>
      <c r="B91" s="375"/>
      <c r="C91" s="375"/>
      <c r="D91" s="375"/>
      <c r="E91" s="375"/>
      <c r="F91" s="375"/>
      <c r="G91" s="375"/>
      <c r="H91" s="375"/>
      <c r="I91" s="375"/>
      <c r="J91" s="375"/>
      <c r="K91" s="375"/>
      <c r="L91" s="375"/>
      <c r="M91" s="375"/>
      <c r="N91" s="375"/>
      <c r="O91" s="375"/>
      <c r="P91" s="375"/>
      <c r="Q91" s="375"/>
      <c r="R91" s="375"/>
      <c r="S91" s="375"/>
      <c r="T91" s="375"/>
      <c r="U91" s="375"/>
      <c r="V91" s="375"/>
      <c r="W91" s="375"/>
      <c r="X91" s="375"/>
      <c r="Y91" s="48"/>
      <c r="Z91" s="48"/>
      <c r="AA91" s="48"/>
      <c r="AB91" s="48"/>
      <c r="AC91" s="48"/>
      <c r="AD91" s="48"/>
      <c r="AE91" s="48"/>
      <c r="AF91" s="48"/>
      <c r="AG91" s="226"/>
      <c r="AH91" s="226"/>
      <c r="AI91" s="226"/>
      <c r="AJ91" s="226"/>
      <c r="AK91" s="226"/>
      <c r="AL91" s="226"/>
      <c r="AM91" s="226"/>
      <c r="AN91" s="226"/>
      <c r="AO91" s="226"/>
      <c r="AP91" s="226"/>
      <c r="AQ91" s="226"/>
      <c r="AR91" s="226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226"/>
      <c r="BD91" s="341" t="s">
        <v>82</v>
      </c>
      <c r="BE91" s="341"/>
      <c r="BF91" s="341"/>
      <c r="BG91" s="341"/>
      <c r="BH91" s="341"/>
      <c r="BI91" s="341"/>
      <c r="BJ91" s="341"/>
      <c r="BK91" s="341"/>
    </row>
    <row r="92" spans="1:63" ht="15" customHeight="1">
      <c r="A92" s="376" t="s">
        <v>0</v>
      </c>
      <c r="B92" s="43"/>
      <c r="C92" s="379" t="s">
        <v>1</v>
      </c>
      <c r="D92" s="379"/>
      <c r="E92" s="379"/>
      <c r="F92" s="379"/>
      <c r="G92" s="379"/>
      <c r="H92" s="379"/>
      <c r="I92" s="379"/>
      <c r="J92" s="379"/>
      <c r="K92" s="379"/>
      <c r="L92" s="379"/>
      <c r="M92" s="379"/>
      <c r="N92" s="379"/>
      <c r="O92" s="379"/>
      <c r="P92" s="379"/>
      <c r="Q92" s="379"/>
      <c r="R92" s="379"/>
      <c r="S92" s="379"/>
      <c r="T92" s="379"/>
      <c r="U92" s="379"/>
      <c r="V92" s="379"/>
      <c r="W92" s="379"/>
      <c r="X92" s="379"/>
      <c r="Y92" s="379"/>
      <c r="Z92" s="379"/>
      <c r="AA92" s="379"/>
      <c r="AB92" s="379"/>
      <c r="AC92" s="379"/>
      <c r="AD92" s="379"/>
      <c r="AE92" s="379"/>
      <c r="AF92" s="379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  <c r="AQ92" s="227"/>
      <c r="AR92" s="227"/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227"/>
      <c r="BD92" s="259">
        <v>1</v>
      </c>
      <c r="BE92" s="260">
        <v>2</v>
      </c>
      <c r="BF92" s="261">
        <v>3</v>
      </c>
      <c r="BG92" s="262">
        <v>4</v>
      </c>
      <c r="BH92" s="263">
        <v>5</v>
      </c>
      <c r="BI92" s="259" t="s">
        <v>107</v>
      </c>
      <c r="BJ92" s="391" t="s">
        <v>88</v>
      </c>
      <c r="BK92" s="347" t="s">
        <v>10</v>
      </c>
    </row>
    <row r="93" spans="1:63" ht="15" customHeight="1">
      <c r="A93" s="377"/>
      <c r="B93" s="29" t="str">
        <f t="shared" ref="B93:AF95" si="9">B6</f>
        <v>คะแนน</v>
      </c>
      <c r="C93" s="58">
        <f t="shared" si="9"/>
        <v>3</v>
      </c>
      <c r="D93" s="59">
        <f t="shared" si="9"/>
        <v>3</v>
      </c>
      <c r="E93" s="59">
        <f t="shared" si="9"/>
        <v>3</v>
      </c>
      <c r="F93" s="59">
        <f t="shared" si="9"/>
        <v>3</v>
      </c>
      <c r="G93" s="59">
        <f t="shared" si="9"/>
        <v>3</v>
      </c>
      <c r="H93" s="59">
        <f t="shared" si="9"/>
        <v>3</v>
      </c>
      <c r="I93" s="59">
        <f t="shared" si="9"/>
        <v>3</v>
      </c>
      <c r="J93" s="59">
        <f t="shared" si="9"/>
        <v>3</v>
      </c>
      <c r="K93" s="59">
        <f t="shared" si="9"/>
        <v>3</v>
      </c>
      <c r="L93" s="59">
        <f t="shared" si="9"/>
        <v>3</v>
      </c>
      <c r="M93" s="59">
        <f t="shared" si="9"/>
        <v>3</v>
      </c>
      <c r="N93" s="59">
        <f t="shared" si="9"/>
        <v>3</v>
      </c>
      <c r="O93" s="59">
        <f t="shared" si="9"/>
        <v>3</v>
      </c>
      <c r="P93" s="59">
        <f t="shared" si="9"/>
        <v>3</v>
      </c>
      <c r="Q93" s="59">
        <f t="shared" si="9"/>
        <v>3</v>
      </c>
      <c r="R93" s="59">
        <f t="shared" si="9"/>
        <v>3</v>
      </c>
      <c r="S93" s="59">
        <f t="shared" si="9"/>
        <v>3</v>
      </c>
      <c r="T93" s="59">
        <f t="shared" si="9"/>
        <v>3</v>
      </c>
      <c r="U93" s="59">
        <f t="shared" si="9"/>
        <v>3</v>
      </c>
      <c r="V93" s="59">
        <f t="shared" si="9"/>
        <v>3</v>
      </c>
      <c r="W93" s="59">
        <f t="shared" si="9"/>
        <v>3</v>
      </c>
      <c r="X93" s="59">
        <f t="shared" si="9"/>
        <v>3</v>
      </c>
      <c r="Y93" s="59">
        <f t="shared" si="9"/>
        <v>3</v>
      </c>
      <c r="Z93" s="59">
        <f t="shared" si="9"/>
        <v>3</v>
      </c>
      <c r="AA93" s="59">
        <f t="shared" si="9"/>
        <v>3</v>
      </c>
      <c r="AB93" s="59">
        <f t="shared" si="9"/>
        <v>5</v>
      </c>
      <c r="AC93" s="59">
        <f t="shared" si="9"/>
        <v>5</v>
      </c>
      <c r="AD93" s="59">
        <f t="shared" si="9"/>
        <v>5</v>
      </c>
      <c r="AE93" s="59">
        <f t="shared" si="9"/>
        <v>5</v>
      </c>
      <c r="AF93" s="59">
        <f t="shared" si="9"/>
        <v>5</v>
      </c>
      <c r="AG93" s="228"/>
      <c r="AH93" s="228"/>
      <c r="AI93" s="228"/>
      <c r="AJ93" s="228"/>
      <c r="AK93" s="228"/>
      <c r="AL93" s="228"/>
      <c r="AM93" s="228"/>
      <c r="AN93" s="228"/>
      <c r="AO93" s="228"/>
      <c r="AP93" s="228"/>
      <c r="AQ93" s="228"/>
      <c r="AR93" s="228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228"/>
      <c r="BD93" s="259">
        <v>43</v>
      </c>
      <c r="BE93" s="260">
        <v>25</v>
      </c>
      <c r="BF93" s="261">
        <v>9</v>
      </c>
      <c r="BG93" s="262">
        <v>12</v>
      </c>
      <c r="BH93" s="263">
        <v>11</v>
      </c>
      <c r="BI93" s="259">
        <f>SUM(BD93:BH93)</f>
        <v>100</v>
      </c>
      <c r="BJ93" s="353"/>
      <c r="BK93" s="347"/>
    </row>
    <row r="94" spans="1:63" ht="15" hidden="1" customHeight="1">
      <c r="A94" s="377"/>
      <c r="B94" s="18" t="str">
        <f t="shared" si="9"/>
        <v>เฉลย</v>
      </c>
      <c r="C94" s="18">
        <f t="shared" si="9"/>
        <v>2</v>
      </c>
      <c r="D94" s="18">
        <f t="shared" si="9"/>
        <v>2</v>
      </c>
      <c r="E94" s="18">
        <f t="shared" si="9"/>
        <v>1</v>
      </c>
      <c r="F94" s="18">
        <f t="shared" si="9"/>
        <v>3</v>
      </c>
      <c r="G94" s="18">
        <f t="shared" si="9"/>
        <v>3</v>
      </c>
      <c r="H94" s="18">
        <f t="shared" si="9"/>
        <v>1</v>
      </c>
      <c r="I94" s="18">
        <f t="shared" si="9"/>
        <v>2</v>
      </c>
      <c r="J94" s="18">
        <f t="shared" si="9"/>
        <v>4</v>
      </c>
      <c r="K94" s="18">
        <f t="shared" si="9"/>
        <v>3</v>
      </c>
      <c r="L94" s="18">
        <f t="shared" si="9"/>
        <v>2</v>
      </c>
      <c r="M94" s="18">
        <f t="shared" si="9"/>
        <v>1</v>
      </c>
      <c r="N94" s="18">
        <f t="shared" si="9"/>
        <v>4</v>
      </c>
      <c r="O94" s="18">
        <f t="shared" si="9"/>
        <v>4</v>
      </c>
      <c r="P94" s="18">
        <f t="shared" si="9"/>
        <v>1</v>
      </c>
      <c r="Q94" s="18">
        <f t="shared" si="9"/>
        <v>2</v>
      </c>
      <c r="R94" s="18">
        <f t="shared" si="9"/>
        <v>1</v>
      </c>
      <c r="S94" s="18">
        <f t="shared" si="9"/>
        <v>4</v>
      </c>
      <c r="T94" s="18">
        <f t="shared" si="9"/>
        <v>2</v>
      </c>
      <c r="U94" s="18">
        <f t="shared" si="9"/>
        <v>1</v>
      </c>
      <c r="V94" s="18">
        <f t="shared" si="9"/>
        <v>4</v>
      </c>
      <c r="W94" s="18">
        <f t="shared" si="9"/>
        <v>3</v>
      </c>
      <c r="X94" s="18">
        <f t="shared" si="9"/>
        <v>4</v>
      </c>
      <c r="Y94" s="18">
        <f t="shared" si="9"/>
        <v>1</v>
      </c>
      <c r="Z94" s="18">
        <f t="shared" si="9"/>
        <v>4</v>
      </c>
      <c r="AA94" s="18">
        <f t="shared" si="9"/>
        <v>3</v>
      </c>
      <c r="AB94" s="18">
        <f t="shared" si="9"/>
        <v>150</v>
      </c>
      <c r="AC94" s="18">
        <f t="shared" si="9"/>
        <v>400</v>
      </c>
      <c r="AD94" s="18">
        <f t="shared" si="9"/>
        <v>8</v>
      </c>
      <c r="AE94" s="18">
        <f t="shared" si="9"/>
        <v>192</v>
      </c>
      <c r="AF94" s="18">
        <f t="shared" si="9"/>
        <v>400</v>
      </c>
      <c r="AG94" s="229"/>
      <c r="AH94" s="229"/>
      <c r="AI94" s="229"/>
      <c r="AJ94" s="229"/>
      <c r="AK94" s="229"/>
      <c r="AL94" s="229"/>
      <c r="AM94" s="229"/>
      <c r="AN94" s="229"/>
      <c r="AO94" s="229"/>
      <c r="AP94" s="229"/>
      <c r="AQ94" s="229"/>
      <c r="AR94" s="229"/>
      <c r="AS94" s="349">
        <f>AC94</f>
        <v>400</v>
      </c>
      <c r="AT94" s="350"/>
      <c r="AU94" s="349">
        <f>AD94</f>
        <v>8</v>
      </c>
      <c r="AV94" s="350"/>
      <c r="AW94" s="349">
        <f>AE94</f>
        <v>192</v>
      </c>
      <c r="AX94" s="350"/>
      <c r="AY94" s="206">
        <f>AF94</f>
        <v>400</v>
      </c>
      <c r="AZ94" s="206"/>
      <c r="BA94" s="349">
        <f>AG94</f>
        <v>0</v>
      </c>
      <c r="BB94" s="350"/>
      <c r="BC94" s="229"/>
      <c r="BD94" s="259"/>
      <c r="BE94" s="260"/>
      <c r="BF94" s="261"/>
      <c r="BG94" s="262"/>
      <c r="BH94" s="263"/>
      <c r="BI94" s="362" t="s">
        <v>5</v>
      </c>
      <c r="BJ94" s="353"/>
      <c r="BK94" s="347"/>
    </row>
    <row r="95" spans="1:63" ht="21">
      <c r="A95" s="378"/>
      <c r="B95" s="41" t="str">
        <f t="shared" si="9"/>
        <v>ชื่อ / ข้อสอบที่</v>
      </c>
      <c r="C95" s="41">
        <f t="shared" si="9"/>
        <v>1</v>
      </c>
      <c r="D95" s="41">
        <f t="shared" si="9"/>
        <v>2</v>
      </c>
      <c r="E95" s="41">
        <f t="shared" si="9"/>
        <v>3</v>
      </c>
      <c r="F95" s="41">
        <f t="shared" si="9"/>
        <v>4</v>
      </c>
      <c r="G95" s="41">
        <f t="shared" si="9"/>
        <v>5</v>
      </c>
      <c r="H95" s="41">
        <f t="shared" si="9"/>
        <v>6</v>
      </c>
      <c r="I95" s="41">
        <f t="shared" si="9"/>
        <v>7</v>
      </c>
      <c r="J95" s="41">
        <f t="shared" si="9"/>
        <v>8</v>
      </c>
      <c r="K95" s="41">
        <f t="shared" si="9"/>
        <v>9</v>
      </c>
      <c r="L95" s="41">
        <f t="shared" si="9"/>
        <v>10</v>
      </c>
      <c r="M95" s="41">
        <f t="shared" si="9"/>
        <v>11</v>
      </c>
      <c r="N95" s="41">
        <f t="shared" si="9"/>
        <v>12</v>
      </c>
      <c r="O95" s="41">
        <f t="shared" si="9"/>
        <v>13</v>
      </c>
      <c r="P95" s="41">
        <f t="shared" si="9"/>
        <v>14</v>
      </c>
      <c r="Q95" s="41">
        <f t="shared" si="9"/>
        <v>15</v>
      </c>
      <c r="R95" s="41">
        <f t="shared" si="9"/>
        <v>16</v>
      </c>
      <c r="S95" s="41">
        <f t="shared" si="9"/>
        <v>17</v>
      </c>
      <c r="T95" s="41">
        <f t="shared" si="9"/>
        <v>18</v>
      </c>
      <c r="U95" s="41">
        <f t="shared" si="9"/>
        <v>19</v>
      </c>
      <c r="V95" s="41">
        <f t="shared" si="9"/>
        <v>20</v>
      </c>
      <c r="W95" s="41">
        <f t="shared" si="9"/>
        <v>21</v>
      </c>
      <c r="X95" s="41">
        <f t="shared" si="9"/>
        <v>22</v>
      </c>
      <c r="Y95" s="41">
        <f t="shared" si="9"/>
        <v>23</v>
      </c>
      <c r="Z95" s="41">
        <f t="shared" si="9"/>
        <v>24</v>
      </c>
      <c r="AA95" s="41">
        <f t="shared" si="9"/>
        <v>25</v>
      </c>
      <c r="AB95" s="41">
        <f t="shared" si="9"/>
        <v>26</v>
      </c>
      <c r="AC95" s="41">
        <f t="shared" si="9"/>
        <v>27</v>
      </c>
      <c r="AD95" s="41">
        <f t="shared" si="9"/>
        <v>28</v>
      </c>
      <c r="AE95" s="41">
        <f t="shared" si="9"/>
        <v>29</v>
      </c>
      <c r="AF95" s="41">
        <f t="shared" si="9"/>
        <v>30</v>
      </c>
      <c r="AG95" s="229"/>
      <c r="AH95" s="229"/>
      <c r="AI95" s="229"/>
      <c r="AJ95" s="229"/>
      <c r="AK95" s="229"/>
      <c r="AL95" s="229"/>
      <c r="AM95" s="229"/>
      <c r="AN95" s="229"/>
      <c r="AO95" s="229"/>
      <c r="AP95" s="229"/>
      <c r="AQ95" s="229"/>
      <c r="AR95" s="229"/>
      <c r="AS95" s="351">
        <f>AC95</f>
        <v>27</v>
      </c>
      <c r="AT95" s="352"/>
      <c r="AU95" s="351">
        <f>AD95</f>
        <v>28</v>
      </c>
      <c r="AV95" s="352"/>
      <c r="AW95" s="351">
        <f>AE95</f>
        <v>29</v>
      </c>
      <c r="AX95" s="352"/>
      <c r="AY95" s="351">
        <f>AF95</f>
        <v>30</v>
      </c>
      <c r="AZ95" s="352"/>
      <c r="BA95" s="351">
        <f>AG95</f>
        <v>0</v>
      </c>
      <c r="BB95" s="352"/>
      <c r="BC95" s="229"/>
      <c r="BD95" s="264" t="s">
        <v>89</v>
      </c>
      <c r="BE95" s="265" t="s">
        <v>41</v>
      </c>
      <c r="BF95" s="266" t="s">
        <v>42</v>
      </c>
      <c r="BG95" s="267" t="s">
        <v>43</v>
      </c>
      <c r="BH95" s="268" t="s">
        <v>90</v>
      </c>
      <c r="BI95" s="363"/>
      <c r="BJ95" s="354"/>
      <c r="BK95" s="347"/>
    </row>
    <row r="96" spans="1:63" ht="14.25" customHeight="1">
      <c r="A96" s="31">
        <f t="shared" ref="A96:B111" si="10">IF(A9&lt;=0,"  ",A9)</f>
        <v>1</v>
      </c>
      <c r="B96" s="124" t="str">
        <f t="shared" si="10"/>
        <v>เด็กชายกิตติศักดิ์  อุวิทัต</v>
      </c>
      <c r="C96" s="64">
        <f>IF(C9&lt;=0,"  ",IF(C9=C$7,C$6,0))</f>
        <v>3</v>
      </c>
      <c r="D96" s="64">
        <f>IF(D9&lt;=0,"  ",IF(D9=D$7,D$6,0))</f>
        <v>3</v>
      </c>
      <c r="E96" s="64">
        <f t="shared" ref="C96:AF102" si="11">IF(E9&lt;=0,"  ",IF(E9=E$7,E$6,0))</f>
        <v>3</v>
      </c>
      <c r="F96" s="64">
        <f t="shared" si="11"/>
        <v>3</v>
      </c>
      <c r="G96" s="64">
        <f t="shared" si="11"/>
        <v>3</v>
      </c>
      <c r="H96" s="64">
        <f t="shared" si="11"/>
        <v>3</v>
      </c>
      <c r="I96" s="64">
        <f t="shared" si="11"/>
        <v>3</v>
      </c>
      <c r="J96" s="64">
        <f t="shared" si="11"/>
        <v>3</v>
      </c>
      <c r="K96" s="64">
        <f t="shared" si="11"/>
        <v>3</v>
      </c>
      <c r="L96" s="64">
        <f t="shared" si="11"/>
        <v>3</v>
      </c>
      <c r="M96" s="64">
        <f t="shared" si="11"/>
        <v>3</v>
      </c>
      <c r="N96" s="64">
        <f t="shared" si="11"/>
        <v>3</v>
      </c>
      <c r="O96" s="64">
        <f t="shared" si="11"/>
        <v>3</v>
      </c>
      <c r="P96" s="64">
        <f t="shared" si="11"/>
        <v>3</v>
      </c>
      <c r="Q96" s="64">
        <f t="shared" si="11"/>
        <v>3</v>
      </c>
      <c r="R96" s="64">
        <f t="shared" si="11"/>
        <v>3</v>
      </c>
      <c r="S96" s="64">
        <f t="shared" si="11"/>
        <v>3</v>
      </c>
      <c r="T96" s="64">
        <f t="shared" si="11"/>
        <v>3</v>
      </c>
      <c r="U96" s="64">
        <f t="shared" si="11"/>
        <v>3</v>
      </c>
      <c r="V96" s="64">
        <f t="shared" si="11"/>
        <v>3</v>
      </c>
      <c r="W96" s="64">
        <f t="shared" si="11"/>
        <v>3</v>
      </c>
      <c r="X96" s="64">
        <f t="shared" si="11"/>
        <v>3</v>
      </c>
      <c r="Y96" s="64">
        <f t="shared" si="11"/>
        <v>3</v>
      </c>
      <c r="Z96" s="64">
        <f t="shared" si="11"/>
        <v>3</v>
      </c>
      <c r="AA96" s="64">
        <f t="shared" si="11"/>
        <v>3</v>
      </c>
      <c r="AB96" s="64">
        <f t="shared" si="11"/>
        <v>5</v>
      </c>
      <c r="AC96" s="64">
        <f t="shared" si="11"/>
        <v>5</v>
      </c>
      <c r="AD96" s="64">
        <f t="shared" si="11"/>
        <v>5</v>
      </c>
      <c r="AE96" s="64">
        <f t="shared" si="11"/>
        <v>5</v>
      </c>
      <c r="AF96" s="64">
        <f t="shared" si="11"/>
        <v>5</v>
      </c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  <c r="AQ96" s="227"/>
      <c r="AR96" s="227"/>
      <c r="AS96" s="213">
        <v>23</v>
      </c>
      <c r="AT96" s="213">
        <v>5</v>
      </c>
      <c r="AU96" s="214">
        <v>35</v>
      </c>
      <c r="AV96" s="214">
        <v>5</v>
      </c>
      <c r="AW96" s="213">
        <v>45</v>
      </c>
      <c r="AX96" s="213">
        <v>5</v>
      </c>
      <c r="AY96" s="213">
        <v>45</v>
      </c>
      <c r="AZ96" s="213">
        <v>5</v>
      </c>
      <c r="BA96" s="213">
        <v>23</v>
      </c>
      <c r="BB96" s="213">
        <v>5</v>
      </c>
      <c r="BC96" s="227"/>
      <c r="BD96" s="269">
        <f>SUM(C96:M96,AB96:AC96)</f>
        <v>43</v>
      </c>
      <c r="BE96" s="270">
        <f>SUM(N96:R96,AD96:AE96)</f>
        <v>25</v>
      </c>
      <c r="BF96" s="271">
        <f>SUM(S96:U96)</f>
        <v>9</v>
      </c>
      <c r="BG96" s="272">
        <f>SUM(V96:Y96)</f>
        <v>12</v>
      </c>
      <c r="BH96" s="273">
        <f>SUM(Z96:AA96,AF96)</f>
        <v>11</v>
      </c>
      <c r="BI96" s="274">
        <f>SUM(BD96:BH96)</f>
        <v>100</v>
      </c>
      <c r="BJ96" s="275" t="str">
        <f t="shared" ref="BJ96:BJ155" si="12">IF(BI96&lt;26,"ปรับปรุง",IF(BI96&lt;46,"พอใช้",IF(BI96&lt;66,"ดี","ดีเยี่ยม")))</f>
        <v>ดีเยี่ยม</v>
      </c>
      <c r="BK96" s="276">
        <f>RANK(BI96,BI$96:BI$155)</f>
        <v>1</v>
      </c>
    </row>
    <row r="97" spans="1:63" ht="14.25" customHeight="1">
      <c r="A97" s="34">
        <f t="shared" si="10"/>
        <v>2</v>
      </c>
      <c r="B97" s="125" t="str">
        <f t="shared" si="10"/>
        <v>เด็กชายจักริน  แก้วนางรอง</v>
      </c>
      <c r="C97" s="65">
        <f t="shared" si="11"/>
        <v>3</v>
      </c>
      <c r="D97" s="65">
        <f t="shared" si="11"/>
        <v>0</v>
      </c>
      <c r="E97" s="65">
        <f t="shared" si="11"/>
        <v>0</v>
      </c>
      <c r="F97" s="65">
        <f t="shared" si="11"/>
        <v>3</v>
      </c>
      <c r="G97" s="65">
        <f t="shared" si="11"/>
        <v>0</v>
      </c>
      <c r="H97" s="65">
        <f t="shared" si="11"/>
        <v>0</v>
      </c>
      <c r="I97" s="65">
        <f t="shared" si="11"/>
        <v>3</v>
      </c>
      <c r="J97" s="65">
        <f t="shared" si="11"/>
        <v>0</v>
      </c>
      <c r="K97" s="65">
        <f t="shared" si="11"/>
        <v>0</v>
      </c>
      <c r="L97" s="65">
        <f t="shared" si="11"/>
        <v>0</v>
      </c>
      <c r="M97" s="65">
        <f t="shared" si="11"/>
        <v>0</v>
      </c>
      <c r="N97" s="65">
        <f t="shared" si="11"/>
        <v>0</v>
      </c>
      <c r="O97" s="65">
        <f t="shared" si="11"/>
        <v>0</v>
      </c>
      <c r="P97" s="65">
        <f t="shared" si="11"/>
        <v>0</v>
      </c>
      <c r="Q97" s="65">
        <f t="shared" si="11"/>
        <v>3</v>
      </c>
      <c r="R97" s="65">
        <f t="shared" si="11"/>
        <v>0</v>
      </c>
      <c r="S97" s="65">
        <f t="shared" si="11"/>
        <v>0</v>
      </c>
      <c r="T97" s="65">
        <f t="shared" si="11"/>
        <v>0</v>
      </c>
      <c r="U97" s="65">
        <f t="shared" si="11"/>
        <v>0</v>
      </c>
      <c r="V97" s="65">
        <f t="shared" si="11"/>
        <v>0</v>
      </c>
      <c r="W97" s="65">
        <f t="shared" si="11"/>
        <v>0</v>
      </c>
      <c r="X97" s="65">
        <f t="shared" si="11"/>
        <v>0</v>
      </c>
      <c r="Y97" s="65">
        <f t="shared" si="11"/>
        <v>0</v>
      </c>
      <c r="Z97" s="65">
        <f t="shared" si="11"/>
        <v>0</v>
      </c>
      <c r="AA97" s="65">
        <f t="shared" si="11"/>
        <v>0</v>
      </c>
      <c r="AB97" s="65">
        <f t="shared" si="11"/>
        <v>0</v>
      </c>
      <c r="AC97" s="65">
        <f t="shared" si="11"/>
        <v>0</v>
      </c>
      <c r="AD97" s="65">
        <f t="shared" si="11"/>
        <v>0</v>
      </c>
      <c r="AE97" s="65">
        <f t="shared" si="11"/>
        <v>0</v>
      </c>
      <c r="AF97" s="65">
        <f t="shared" si="11"/>
        <v>0</v>
      </c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  <c r="AQ97" s="227"/>
      <c r="AR97" s="227"/>
      <c r="AS97" s="213">
        <v>32</v>
      </c>
      <c r="AT97" s="213">
        <v>5</v>
      </c>
      <c r="AU97" s="214">
        <v>53</v>
      </c>
      <c r="AV97" s="214">
        <v>5</v>
      </c>
      <c r="AW97" s="213">
        <v>54</v>
      </c>
      <c r="AX97" s="213">
        <v>5</v>
      </c>
      <c r="AY97" s="213">
        <v>54</v>
      </c>
      <c r="AZ97" s="213">
        <v>5</v>
      </c>
      <c r="BA97" s="213">
        <v>32</v>
      </c>
      <c r="BB97" s="213">
        <v>5</v>
      </c>
      <c r="BC97" s="227"/>
      <c r="BD97" s="277">
        <f t="shared" ref="BD97:BD155" si="13">SUM(C97:M97,AB97:AC97)</f>
        <v>9</v>
      </c>
      <c r="BE97" s="278">
        <f t="shared" ref="BE97:BE155" si="14">SUM(N97:R97,AD97:AE97)</f>
        <v>3</v>
      </c>
      <c r="BF97" s="279">
        <f t="shared" ref="BF97:BF155" si="15">SUM(S97:U97)</f>
        <v>0</v>
      </c>
      <c r="BG97" s="280">
        <f t="shared" ref="BG97:BG155" si="16">SUM(V97:Y97)</f>
        <v>0</v>
      </c>
      <c r="BH97" s="281">
        <f t="shared" ref="BH97:BH155" si="17">SUM(Z97:AA97,AF97)</f>
        <v>0</v>
      </c>
      <c r="BI97" s="282">
        <f t="shared" ref="BI97:BI155" si="18">SUM(BD97:BH97)</f>
        <v>12</v>
      </c>
      <c r="BJ97" s="283" t="str">
        <f t="shared" si="12"/>
        <v>ปรับปรุง</v>
      </c>
      <c r="BK97" s="284">
        <f t="shared" ref="BK97:BK155" si="19">RANK(BI97,BI$96:BI$155)</f>
        <v>2</v>
      </c>
    </row>
    <row r="98" spans="1:63" ht="14.25" customHeight="1">
      <c r="A98" s="34">
        <f t="shared" si="10"/>
        <v>3</v>
      </c>
      <c r="B98" s="34" t="str">
        <f t="shared" si="10"/>
        <v>เด็กชายจิรวัฒน์  ปะเว</v>
      </c>
      <c r="C98" s="65" t="str">
        <f t="shared" si="11"/>
        <v xml:space="preserve">  </v>
      </c>
      <c r="D98" s="65" t="str">
        <f t="shared" si="11"/>
        <v xml:space="preserve">  </v>
      </c>
      <c r="E98" s="65" t="str">
        <f t="shared" si="11"/>
        <v xml:space="preserve">  </v>
      </c>
      <c r="F98" s="65" t="str">
        <f t="shared" si="11"/>
        <v xml:space="preserve">  </v>
      </c>
      <c r="G98" s="65" t="str">
        <f t="shared" si="11"/>
        <v xml:space="preserve">  </v>
      </c>
      <c r="H98" s="65" t="str">
        <f t="shared" si="11"/>
        <v xml:space="preserve">  </v>
      </c>
      <c r="I98" s="65" t="str">
        <f t="shared" si="11"/>
        <v xml:space="preserve">  </v>
      </c>
      <c r="J98" s="65" t="str">
        <f t="shared" si="11"/>
        <v xml:space="preserve">  </v>
      </c>
      <c r="K98" s="65" t="str">
        <f t="shared" si="11"/>
        <v xml:space="preserve">  </v>
      </c>
      <c r="L98" s="65" t="str">
        <f t="shared" si="11"/>
        <v xml:space="preserve">  </v>
      </c>
      <c r="M98" s="65" t="str">
        <f t="shared" si="11"/>
        <v xml:space="preserve">  </v>
      </c>
      <c r="N98" s="65" t="str">
        <f t="shared" si="11"/>
        <v xml:space="preserve">  </v>
      </c>
      <c r="O98" s="65" t="str">
        <f t="shared" si="11"/>
        <v xml:space="preserve">  </v>
      </c>
      <c r="P98" s="65" t="str">
        <f t="shared" si="11"/>
        <v xml:space="preserve">  </v>
      </c>
      <c r="Q98" s="65" t="str">
        <f t="shared" si="11"/>
        <v xml:space="preserve">  </v>
      </c>
      <c r="R98" s="65" t="str">
        <f t="shared" si="11"/>
        <v xml:space="preserve">  </v>
      </c>
      <c r="S98" s="65" t="str">
        <f t="shared" si="11"/>
        <v xml:space="preserve">  </v>
      </c>
      <c r="T98" s="65" t="str">
        <f t="shared" si="11"/>
        <v xml:space="preserve">  </v>
      </c>
      <c r="U98" s="65" t="str">
        <f t="shared" si="11"/>
        <v xml:space="preserve">  </v>
      </c>
      <c r="V98" s="65" t="str">
        <f t="shared" si="11"/>
        <v xml:space="preserve">  </v>
      </c>
      <c r="W98" s="65" t="str">
        <f t="shared" si="11"/>
        <v xml:space="preserve">  </v>
      </c>
      <c r="X98" s="65" t="str">
        <f t="shared" si="11"/>
        <v xml:space="preserve">  </v>
      </c>
      <c r="Y98" s="65" t="str">
        <f t="shared" si="11"/>
        <v xml:space="preserve">  </v>
      </c>
      <c r="Z98" s="65" t="str">
        <f t="shared" si="11"/>
        <v xml:space="preserve">  </v>
      </c>
      <c r="AA98" s="65" t="str">
        <f t="shared" si="11"/>
        <v xml:space="preserve">  </v>
      </c>
      <c r="AB98" s="65" t="str">
        <f t="shared" si="11"/>
        <v xml:space="preserve">  </v>
      </c>
      <c r="AC98" s="65" t="str">
        <f t="shared" si="11"/>
        <v xml:space="preserve">  </v>
      </c>
      <c r="AD98" s="65" t="str">
        <f t="shared" si="11"/>
        <v xml:space="preserve">  </v>
      </c>
      <c r="AE98" s="65" t="str">
        <f t="shared" si="11"/>
        <v xml:space="preserve">  </v>
      </c>
      <c r="AF98" s="65" t="str">
        <f t="shared" si="11"/>
        <v xml:space="preserve">  </v>
      </c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  <c r="AQ98" s="227"/>
      <c r="AR98" s="227"/>
      <c r="AS98" s="213">
        <v>12</v>
      </c>
      <c r="AT98" s="213">
        <v>2.5</v>
      </c>
      <c r="AU98" s="214">
        <v>13</v>
      </c>
      <c r="AV98" s="216">
        <v>2.5</v>
      </c>
      <c r="AW98" s="213">
        <v>14</v>
      </c>
      <c r="AX98" s="217">
        <v>2.5</v>
      </c>
      <c r="AY98" s="213">
        <v>14</v>
      </c>
      <c r="AZ98" s="217">
        <v>2.5</v>
      </c>
      <c r="BA98" s="213">
        <v>12</v>
      </c>
      <c r="BB98" s="213">
        <v>2.5</v>
      </c>
      <c r="BC98" s="227"/>
      <c r="BD98" s="277">
        <f t="shared" si="13"/>
        <v>0</v>
      </c>
      <c r="BE98" s="278">
        <f t="shared" si="14"/>
        <v>0</v>
      </c>
      <c r="BF98" s="279">
        <f t="shared" si="15"/>
        <v>0</v>
      </c>
      <c r="BG98" s="280">
        <f t="shared" si="16"/>
        <v>0</v>
      </c>
      <c r="BH98" s="281">
        <f t="shared" si="17"/>
        <v>0</v>
      </c>
      <c r="BI98" s="282">
        <f t="shared" si="18"/>
        <v>0</v>
      </c>
      <c r="BJ98" s="283" t="str">
        <f t="shared" si="12"/>
        <v>ปรับปรุง</v>
      </c>
      <c r="BK98" s="284">
        <f t="shared" si="19"/>
        <v>3</v>
      </c>
    </row>
    <row r="99" spans="1:63" ht="14.25" customHeight="1">
      <c r="A99" s="34">
        <f t="shared" si="10"/>
        <v>4</v>
      </c>
      <c r="B99" s="34" t="str">
        <f t="shared" si="10"/>
        <v>เด็กชายเจษฎาภรณ์  เชื้อชาติ</v>
      </c>
      <c r="C99" s="65" t="str">
        <f t="shared" si="11"/>
        <v xml:space="preserve">  </v>
      </c>
      <c r="D99" s="65" t="str">
        <f t="shared" si="11"/>
        <v xml:space="preserve">  </v>
      </c>
      <c r="E99" s="65" t="str">
        <f t="shared" si="11"/>
        <v xml:space="preserve">  </v>
      </c>
      <c r="F99" s="65" t="str">
        <f t="shared" si="11"/>
        <v xml:space="preserve">  </v>
      </c>
      <c r="G99" s="65" t="str">
        <f t="shared" si="11"/>
        <v xml:space="preserve">  </v>
      </c>
      <c r="H99" s="65" t="str">
        <f t="shared" si="11"/>
        <v xml:space="preserve">  </v>
      </c>
      <c r="I99" s="65" t="str">
        <f t="shared" si="11"/>
        <v xml:space="preserve">  </v>
      </c>
      <c r="J99" s="65" t="str">
        <f t="shared" si="11"/>
        <v xml:space="preserve">  </v>
      </c>
      <c r="K99" s="65" t="str">
        <f t="shared" si="11"/>
        <v xml:space="preserve">  </v>
      </c>
      <c r="L99" s="65" t="str">
        <f t="shared" si="11"/>
        <v xml:space="preserve">  </v>
      </c>
      <c r="M99" s="65" t="str">
        <f t="shared" si="11"/>
        <v xml:space="preserve">  </v>
      </c>
      <c r="N99" s="65" t="str">
        <f t="shared" si="11"/>
        <v xml:space="preserve">  </v>
      </c>
      <c r="O99" s="65" t="str">
        <f t="shared" si="11"/>
        <v xml:space="preserve">  </v>
      </c>
      <c r="P99" s="65" t="str">
        <f t="shared" si="11"/>
        <v xml:space="preserve">  </v>
      </c>
      <c r="Q99" s="65" t="str">
        <f t="shared" si="11"/>
        <v xml:space="preserve">  </v>
      </c>
      <c r="R99" s="65" t="str">
        <f t="shared" si="11"/>
        <v xml:space="preserve">  </v>
      </c>
      <c r="S99" s="65" t="str">
        <f t="shared" si="11"/>
        <v xml:space="preserve">  </v>
      </c>
      <c r="T99" s="65" t="str">
        <f t="shared" si="11"/>
        <v xml:space="preserve">  </v>
      </c>
      <c r="U99" s="65" t="str">
        <f t="shared" si="11"/>
        <v xml:space="preserve">  </v>
      </c>
      <c r="V99" s="65" t="str">
        <f t="shared" si="11"/>
        <v xml:space="preserve">  </v>
      </c>
      <c r="W99" s="65" t="str">
        <f t="shared" si="11"/>
        <v xml:space="preserve">  </v>
      </c>
      <c r="X99" s="65" t="str">
        <f t="shared" si="11"/>
        <v xml:space="preserve">  </v>
      </c>
      <c r="Y99" s="65" t="str">
        <f t="shared" si="11"/>
        <v xml:space="preserve">  </v>
      </c>
      <c r="Z99" s="65" t="str">
        <f t="shared" si="11"/>
        <v xml:space="preserve">  </v>
      </c>
      <c r="AA99" s="65" t="str">
        <f t="shared" si="11"/>
        <v xml:space="preserve">  </v>
      </c>
      <c r="AB99" s="65" t="str">
        <f t="shared" si="11"/>
        <v xml:space="preserve">  </v>
      </c>
      <c r="AC99" s="65" t="str">
        <f t="shared" si="11"/>
        <v xml:space="preserve">  </v>
      </c>
      <c r="AD99" s="65" t="str">
        <f t="shared" si="11"/>
        <v xml:space="preserve">  </v>
      </c>
      <c r="AE99" s="65" t="str">
        <f t="shared" si="11"/>
        <v xml:space="preserve">  </v>
      </c>
      <c r="AF99" s="65" t="str">
        <f t="shared" si="11"/>
        <v xml:space="preserve">  </v>
      </c>
      <c r="AG99" s="227"/>
      <c r="AH99" s="227"/>
      <c r="AI99" s="227"/>
      <c r="AJ99" s="227"/>
      <c r="AK99" s="227"/>
      <c r="AL99" s="227"/>
      <c r="AM99" s="227"/>
      <c r="AN99" s="227"/>
      <c r="AO99" s="227"/>
      <c r="AP99" s="227"/>
      <c r="AQ99" s="227"/>
      <c r="AR99" s="227"/>
      <c r="AS99" s="213">
        <v>13</v>
      </c>
      <c r="AT99" s="213">
        <v>2.5</v>
      </c>
      <c r="AU99" s="214">
        <v>15</v>
      </c>
      <c r="AV99" s="216">
        <v>2.5</v>
      </c>
      <c r="AW99" s="213">
        <v>15</v>
      </c>
      <c r="AX99" s="217">
        <v>2.5</v>
      </c>
      <c r="AY99" s="213">
        <v>15</v>
      </c>
      <c r="AZ99" s="217">
        <v>2.5</v>
      </c>
      <c r="BA99" s="213">
        <v>13</v>
      </c>
      <c r="BB99" s="213">
        <v>2.5</v>
      </c>
      <c r="BC99" s="227"/>
      <c r="BD99" s="277">
        <f t="shared" si="13"/>
        <v>0</v>
      </c>
      <c r="BE99" s="278">
        <f t="shared" si="14"/>
        <v>0</v>
      </c>
      <c r="BF99" s="279">
        <f t="shared" si="15"/>
        <v>0</v>
      </c>
      <c r="BG99" s="280">
        <f t="shared" si="16"/>
        <v>0</v>
      </c>
      <c r="BH99" s="281">
        <f t="shared" si="17"/>
        <v>0</v>
      </c>
      <c r="BI99" s="282">
        <f t="shared" si="18"/>
        <v>0</v>
      </c>
      <c r="BJ99" s="283" t="str">
        <f t="shared" si="12"/>
        <v>ปรับปรุง</v>
      </c>
      <c r="BK99" s="284">
        <f t="shared" si="19"/>
        <v>3</v>
      </c>
    </row>
    <row r="100" spans="1:63" ht="14.25" customHeight="1">
      <c r="A100" s="34">
        <f t="shared" si="10"/>
        <v>5</v>
      </c>
      <c r="B100" s="34" t="str">
        <f t="shared" si="10"/>
        <v>เด็กชายเด็กชายชัชวาล  ปึงเจริญปัญญา</v>
      </c>
      <c r="C100" s="65" t="str">
        <f t="shared" si="11"/>
        <v xml:space="preserve">  </v>
      </c>
      <c r="D100" s="65" t="str">
        <f t="shared" si="11"/>
        <v xml:space="preserve">  </v>
      </c>
      <c r="E100" s="65" t="str">
        <f t="shared" si="11"/>
        <v xml:space="preserve">  </v>
      </c>
      <c r="F100" s="65" t="str">
        <f t="shared" si="11"/>
        <v xml:space="preserve">  </v>
      </c>
      <c r="G100" s="65" t="str">
        <f t="shared" si="11"/>
        <v xml:space="preserve">  </v>
      </c>
      <c r="H100" s="65" t="str">
        <f t="shared" si="11"/>
        <v xml:space="preserve">  </v>
      </c>
      <c r="I100" s="65" t="str">
        <f t="shared" si="11"/>
        <v xml:space="preserve">  </v>
      </c>
      <c r="J100" s="65" t="str">
        <f t="shared" si="11"/>
        <v xml:space="preserve">  </v>
      </c>
      <c r="K100" s="65" t="str">
        <f t="shared" si="11"/>
        <v xml:space="preserve">  </v>
      </c>
      <c r="L100" s="65" t="str">
        <f t="shared" si="11"/>
        <v xml:space="preserve">  </v>
      </c>
      <c r="M100" s="65" t="str">
        <f t="shared" si="11"/>
        <v xml:space="preserve">  </v>
      </c>
      <c r="N100" s="65" t="str">
        <f t="shared" si="11"/>
        <v xml:space="preserve">  </v>
      </c>
      <c r="O100" s="65" t="str">
        <f t="shared" si="11"/>
        <v xml:space="preserve">  </v>
      </c>
      <c r="P100" s="65" t="str">
        <f t="shared" si="11"/>
        <v xml:space="preserve">  </v>
      </c>
      <c r="Q100" s="65" t="str">
        <f t="shared" si="11"/>
        <v xml:space="preserve">  </v>
      </c>
      <c r="R100" s="65" t="str">
        <f t="shared" si="11"/>
        <v xml:space="preserve">  </v>
      </c>
      <c r="S100" s="65" t="str">
        <f t="shared" si="11"/>
        <v xml:space="preserve">  </v>
      </c>
      <c r="T100" s="65" t="str">
        <f t="shared" si="11"/>
        <v xml:space="preserve">  </v>
      </c>
      <c r="U100" s="65" t="str">
        <f t="shared" si="11"/>
        <v xml:space="preserve">  </v>
      </c>
      <c r="V100" s="65" t="str">
        <f t="shared" si="11"/>
        <v xml:space="preserve">  </v>
      </c>
      <c r="W100" s="65" t="str">
        <f t="shared" si="11"/>
        <v xml:space="preserve">  </v>
      </c>
      <c r="X100" s="65" t="str">
        <f t="shared" si="11"/>
        <v xml:space="preserve">  </v>
      </c>
      <c r="Y100" s="65" t="str">
        <f t="shared" si="11"/>
        <v xml:space="preserve">  </v>
      </c>
      <c r="Z100" s="65" t="str">
        <f t="shared" si="11"/>
        <v xml:space="preserve">  </v>
      </c>
      <c r="AA100" s="65" t="str">
        <f t="shared" si="11"/>
        <v xml:space="preserve">  </v>
      </c>
      <c r="AB100" s="65" t="str">
        <f t="shared" si="11"/>
        <v xml:space="preserve">  </v>
      </c>
      <c r="AC100" s="65" t="str">
        <f t="shared" si="11"/>
        <v xml:space="preserve">  </v>
      </c>
      <c r="AD100" s="65" t="str">
        <f t="shared" si="11"/>
        <v xml:space="preserve">  </v>
      </c>
      <c r="AE100" s="65" t="str">
        <f t="shared" si="11"/>
        <v xml:space="preserve">  </v>
      </c>
      <c r="AF100" s="65" t="str">
        <f t="shared" si="11"/>
        <v xml:space="preserve">  </v>
      </c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  <c r="AQ100" s="227"/>
      <c r="AR100" s="227"/>
      <c r="AS100" s="213">
        <v>21</v>
      </c>
      <c r="AT100" s="213">
        <v>2.5</v>
      </c>
      <c r="AU100" s="214">
        <v>23</v>
      </c>
      <c r="AV100" s="216">
        <v>2.5</v>
      </c>
      <c r="AW100" s="213">
        <v>24</v>
      </c>
      <c r="AX100" s="217">
        <v>2.5</v>
      </c>
      <c r="AY100" s="213">
        <v>24</v>
      </c>
      <c r="AZ100" s="217">
        <v>2.5</v>
      </c>
      <c r="BA100" s="213">
        <v>21</v>
      </c>
      <c r="BB100" s="213">
        <v>2.5</v>
      </c>
      <c r="BC100" s="227"/>
      <c r="BD100" s="277">
        <f t="shared" si="13"/>
        <v>0</v>
      </c>
      <c r="BE100" s="278">
        <f t="shared" si="14"/>
        <v>0</v>
      </c>
      <c r="BF100" s="279">
        <f t="shared" si="15"/>
        <v>0</v>
      </c>
      <c r="BG100" s="280">
        <f t="shared" si="16"/>
        <v>0</v>
      </c>
      <c r="BH100" s="281">
        <f t="shared" si="17"/>
        <v>0</v>
      </c>
      <c r="BI100" s="282">
        <f t="shared" si="18"/>
        <v>0</v>
      </c>
      <c r="BJ100" s="283" t="str">
        <f t="shared" si="12"/>
        <v>ปรับปรุง</v>
      </c>
      <c r="BK100" s="284">
        <f t="shared" si="19"/>
        <v>3</v>
      </c>
    </row>
    <row r="101" spans="1:63" ht="14.25" customHeight="1">
      <c r="A101" s="34">
        <f t="shared" si="10"/>
        <v>6</v>
      </c>
      <c r="B101" s="34" t="str">
        <f t="shared" si="10"/>
        <v>เด็กชายนครินทร์  ไหวกระโทก</v>
      </c>
      <c r="C101" s="65" t="str">
        <f t="shared" si="11"/>
        <v xml:space="preserve">  </v>
      </c>
      <c r="D101" s="65" t="str">
        <f t="shared" si="11"/>
        <v xml:space="preserve">  </v>
      </c>
      <c r="E101" s="65" t="str">
        <f t="shared" si="11"/>
        <v xml:space="preserve">  </v>
      </c>
      <c r="F101" s="65" t="str">
        <f t="shared" si="11"/>
        <v xml:space="preserve">  </v>
      </c>
      <c r="G101" s="65" t="str">
        <f t="shared" si="11"/>
        <v xml:space="preserve">  </v>
      </c>
      <c r="H101" s="65" t="str">
        <f t="shared" si="11"/>
        <v xml:space="preserve">  </v>
      </c>
      <c r="I101" s="65" t="str">
        <f t="shared" si="11"/>
        <v xml:space="preserve">  </v>
      </c>
      <c r="J101" s="65" t="str">
        <f t="shared" si="11"/>
        <v xml:space="preserve">  </v>
      </c>
      <c r="K101" s="65" t="str">
        <f t="shared" si="11"/>
        <v xml:space="preserve">  </v>
      </c>
      <c r="L101" s="65" t="str">
        <f t="shared" si="11"/>
        <v xml:space="preserve">  </v>
      </c>
      <c r="M101" s="65" t="str">
        <f t="shared" si="11"/>
        <v xml:space="preserve">  </v>
      </c>
      <c r="N101" s="65" t="str">
        <f t="shared" si="11"/>
        <v xml:space="preserve">  </v>
      </c>
      <c r="O101" s="65" t="str">
        <f t="shared" si="11"/>
        <v xml:space="preserve">  </v>
      </c>
      <c r="P101" s="65" t="str">
        <f t="shared" si="11"/>
        <v xml:space="preserve">  </v>
      </c>
      <c r="Q101" s="65" t="str">
        <f t="shared" si="11"/>
        <v xml:space="preserve">  </v>
      </c>
      <c r="R101" s="65" t="str">
        <f t="shared" si="11"/>
        <v xml:space="preserve">  </v>
      </c>
      <c r="S101" s="65" t="str">
        <f t="shared" si="11"/>
        <v xml:space="preserve">  </v>
      </c>
      <c r="T101" s="65" t="str">
        <f t="shared" si="11"/>
        <v xml:space="preserve">  </v>
      </c>
      <c r="U101" s="65" t="str">
        <f t="shared" si="11"/>
        <v xml:space="preserve">  </v>
      </c>
      <c r="V101" s="65" t="str">
        <f t="shared" si="11"/>
        <v xml:space="preserve">  </v>
      </c>
      <c r="W101" s="65" t="str">
        <f t="shared" si="11"/>
        <v xml:space="preserve">  </v>
      </c>
      <c r="X101" s="65" t="str">
        <f t="shared" si="11"/>
        <v xml:space="preserve">  </v>
      </c>
      <c r="Y101" s="65" t="str">
        <f t="shared" si="11"/>
        <v xml:space="preserve">  </v>
      </c>
      <c r="Z101" s="65" t="str">
        <f t="shared" si="11"/>
        <v xml:space="preserve">  </v>
      </c>
      <c r="AA101" s="65" t="str">
        <f t="shared" si="11"/>
        <v xml:space="preserve">  </v>
      </c>
      <c r="AB101" s="65" t="str">
        <f t="shared" si="11"/>
        <v xml:space="preserve">  </v>
      </c>
      <c r="AC101" s="65" t="str">
        <f t="shared" si="11"/>
        <v xml:space="preserve">  </v>
      </c>
      <c r="AD101" s="65" t="str">
        <f t="shared" si="11"/>
        <v xml:space="preserve">  </v>
      </c>
      <c r="AE101" s="65" t="str">
        <f t="shared" si="11"/>
        <v xml:space="preserve">  </v>
      </c>
      <c r="AF101" s="65" t="str">
        <f t="shared" si="11"/>
        <v xml:space="preserve">  </v>
      </c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  <c r="AQ101" s="227"/>
      <c r="AR101" s="227"/>
      <c r="AS101" s="213">
        <v>22</v>
      </c>
      <c r="AT101" s="213">
        <v>2.5</v>
      </c>
      <c r="AU101" s="214">
        <v>25</v>
      </c>
      <c r="AV101" s="216">
        <v>2.5</v>
      </c>
      <c r="AW101" s="213">
        <v>25</v>
      </c>
      <c r="AX101" s="217">
        <v>2.5</v>
      </c>
      <c r="AY101" s="213">
        <v>25</v>
      </c>
      <c r="AZ101" s="217">
        <v>2.5</v>
      </c>
      <c r="BA101" s="213">
        <v>22</v>
      </c>
      <c r="BB101" s="213">
        <v>2.5</v>
      </c>
      <c r="BC101" s="227"/>
      <c r="BD101" s="277">
        <f t="shared" si="13"/>
        <v>0</v>
      </c>
      <c r="BE101" s="278">
        <f t="shared" si="14"/>
        <v>0</v>
      </c>
      <c r="BF101" s="279">
        <f t="shared" si="15"/>
        <v>0</v>
      </c>
      <c r="BG101" s="280">
        <f t="shared" si="16"/>
        <v>0</v>
      </c>
      <c r="BH101" s="281">
        <f t="shared" si="17"/>
        <v>0</v>
      </c>
      <c r="BI101" s="282">
        <f t="shared" si="18"/>
        <v>0</v>
      </c>
      <c r="BJ101" s="283" t="str">
        <f t="shared" si="12"/>
        <v>ปรับปรุง</v>
      </c>
      <c r="BK101" s="284">
        <f t="shared" si="19"/>
        <v>3</v>
      </c>
    </row>
    <row r="102" spans="1:63" ht="14.25" customHeight="1">
      <c r="A102" s="34">
        <f t="shared" si="10"/>
        <v>7</v>
      </c>
      <c r="B102" s="34" t="str">
        <f t="shared" si="10"/>
        <v>เด็กชายวงศกร  นามนุ</v>
      </c>
      <c r="C102" s="65" t="str">
        <f t="shared" si="11"/>
        <v xml:space="preserve">  </v>
      </c>
      <c r="D102" s="65" t="str">
        <f t="shared" si="11"/>
        <v xml:space="preserve">  </v>
      </c>
      <c r="E102" s="65" t="str">
        <f t="shared" si="11"/>
        <v xml:space="preserve">  </v>
      </c>
      <c r="F102" s="65" t="str">
        <f t="shared" si="11"/>
        <v xml:space="preserve">  </v>
      </c>
      <c r="G102" s="65" t="str">
        <f t="shared" si="11"/>
        <v xml:space="preserve">  </v>
      </c>
      <c r="H102" s="65" t="str">
        <f t="shared" si="11"/>
        <v xml:space="preserve">  </v>
      </c>
      <c r="I102" s="65" t="str">
        <f t="shared" si="11"/>
        <v xml:space="preserve">  </v>
      </c>
      <c r="J102" s="65" t="str">
        <f t="shared" si="11"/>
        <v xml:space="preserve">  </v>
      </c>
      <c r="K102" s="65" t="str">
        <f t="shared" si="11"/>
        <v xml:space="preserve">  </v>
      </c>
      <c r="L102" s="65" t="str">
        <f t="shared" si="11"/>
        <v xml:space="preserve">  </v>
      </c>
      <c r="M102" s="65" t="str">
        <f t="shared" si="11"/>
        <v xml:space="preserve">  </v>
      </c>
      <c r="N102" s="65" t="str">
        <f t="shared" si="11"/>
        <v xml:space="preserve">  </v>
      </c>
      <c r="O102" s="65" t="str">
        <f t="shared" si="11"/>
        <v xml:space="preserve">  </v>
      </c>
      <c r="P102" s="65" t="str">
        <f t="shared" si="11"/>
        <v xml:space="preserve">  </v>
      </c>
      <c r="Q102" s="65" t="str">
        <f t="shared" si="11"/>
        <v xml:space="preserve">  </v>
      </c>
      <c r="R102" s="65" t="str">
        <f t="shared" si="11"/>
        <v xml:space="preserve">  </v>
      </c>
      <c r="S102" s="65" t="str">
        <f t="shared" si="11"/>
        <v xml:space="preserve">  </v>
      </c>
      <c r="T102" s="65" t="str">
        <f t="shared" ref="C102:AF108" si="20">IF(T15&lt;=0,"  ",IF(T15=T$7,T$6,0))</f>
        <v xml:space="preserve">  </v>
      </c>
      <c r="U102" s="65" t="str">
        <f t="shared" si="20"/>
        <v xml:space="preserve">  </v>
      </c>
      <c r="V102" s="65" t="str">
        <f t="shared" si="20"/>
        <v xml:space="preserve">  </v>
      </c>
      <c r="W102" s="65" t="str">
        <f t="shared" si="20"/>
        <v xml:space="preserve">  </v>
      </c>
      <c r="X102" s="65" t="str">
        <f t="shared" si="20"/>
        <v xml:space="preserve">  </v>
      </c>
      <c r="Y102" s="65" t="str">
        <f t="shared" si="20"/>
        <v xml:space="preserve">  </v>
      </c>
      <c r="Z102" s="65" t="str">
        <f t="shared" si="20"/>
        <v xml:space="preserve">  </v>
      </c>
      <c r="AA102" s="65" t="str">
        <f t="shared" si="20"/>
        <v xml:space="preserve">  </v>
      </c>
      <c r="AB102" s="65" t="str">
        <f t="shared" si="20"/>
        <v xml:space="preserve">  </v>
      </c>
      <c r="AC102" s="65" t="str">
        <f t="shared" si="20"/>
        <v xml:space="preserve">  </v>
      </c>
      <c r="AD102" s="65" t="str">
        <f t="shared" si="20"/>
        <v xml:space="preserve">  </v>
      </c>
      <c r="AE102" s="65" t="str">
        <f t="shared" si="20"/>
        <v xml:space="preserve">  </v>
      </c>
      <c r="AF102" s="65" t="str">
        <f t="shared" si="20"/>
        <v xml:space="preserve">  </v>
      </c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  <c r="AQ102" s="227"/>
      <c r="AR102" s="227"/>
      <c r="AS102" s="213">
        <v>24</v>
      </c>
      <c r="AT102" s="213">
        <v>2.5</v>
      </c>
      <c r="AU102" s="214">
        <v>31</v>
      </c>
      <c r="AV102" s="216">
        <v>2.5</v>
      </c>
      <c r="AW102" s="213">
        <v>34</v>
      </c>
      <c r="AX102" s="217">
        <v>2.5</v>
      </c>
      <c r="AY102" s="213">
        <v>34</v>
      </c>
      <c r="AZ102" s="217">
        <v>2.5</v>
      </c>
      <c r="BA102" s="213">
        <v>24</v>
      </c>
      <c r="BB102" s="213">
        <v>2.5</v>
      </c>
      <c r="BC102" s="227"/>
      <c r="BD102" s="277">
        <f t="shared" si="13"/>
        <v>0</v>
      </c>
      <c r="BE102" s="278">
        <f t="shared" si="14"/>
        <v>0</v>
      </c>
      <c r="BF102" s="279">
        <f t="shared" si="15"/>
        <v>0</v>
      </c>
      <c r="BG102" s="280">
        <f t="shared" si="16"/>
        <v>0</v>
      </c>
      <c r="BH102" s="281">
        <f t="shared" si="17"/>
        <v>0</v>
      </c>
      <c r="BI102" s="282">
        <f t="shared" si="18"/>
        <v>0</v>
      </c>
      <c r="BJ102" s="283" t="str">
        <f t="shared" si="12"/>
        <v>ปรับปรุง</v>
      </c>
      <c r="BK102" s="284">
        <f t="shared" si="19"/>
        <v>3</v>
      </c>
    </row>
    <row r="103" spans="1:63" ht="14.25" customHeight="1">
      <c r="A103" s="34">
        <f t="shared" si="10"/>
        <v>8</v>
      </c>
      <c r="B103" s="34" t="str">
        <f t="shared" si="10"/>
        <v>เด็กชายสันต์ภพ  ประสมโค</v>
      </c>
      <c r="C103" s="65" t="str">
        <f t="shared" si="20"/>
        <v xml:space="preserve">  </v>
      </c>
      <c r="D103" s="65" t="str">
        <f t="shared" si="20"/>
        <v xml:space="preserve">  </v>
      </c>
      <c r="E103" s="65" t="str">
        <f t="shared" si="20"/>
        <v xml:space="preserve">  </v>
      </c>
      <c r="F103" s="65" t="str">
        <f t="shared" si="20"/>
        <v xml:space="preserve">  </v>
      </c>
      <c r="G103" s="65" t="str">
        <f t="shared" si="20"/>
        <v xml:space="preserve">  </v>
      </c>
      <c r="H103" s="65" t="str">
        <f t="shared" si="20"/>
        <v xml:space="preserve">  </v>
      </c>
      <c r="I103" s="65" t="str">
        <f t="shared" si="20"/>
        <v xml:space="preserve">  </v>
      </c>
      <c r="J103" s="65" t="str">
        <f t="shared" si="20"/>
        <v xml:space="preserve">  </v>
      </c>
      <c r="K103" s="65" t="str">
        <f t="shared" si="20"/>
        <v xml:space="preserve">  </v>
      </c>
      <c r="L103" s="65" t="str">
        <f t="shared" si="20"/>
        <v xml:space="preserve">  </v>
      </c>
      <c r="M103" s="65" t="str">
        <f t="shared" si="20"/>
        <v xml:space="preserve">  </v>
      </c>
      <c r="N103" s="65" t="str">
        <f t="shared" si="20"/>
        <v xml:space="preserve">  </v>
      </c>
      <c r="O103" s="65" t="str">
        <f t="shared" si="20"/>
        <v xml:space="preserve">  </v>
      </c>
      <c r="P103" s="65" t="str">
        <f t="shared" si="20"/>
        <v xml:space="preserve">  </v>
      </c>
      <c r="Q103" s="65" t="str">
        <f t="shared" si="20"/>
        <v xml:space="preserve">  </v>
      </c>
      <c r="R103" s="65" t="str">
        <f t="shared" si="20"/>
        <v xml:space="preserve">  </v>
      </c>
      <c r="S103" s="65" t="str">
        <f t="shared" si="20"/>
        <v xml:space="preserve">  </v>
      </c>
      <c r="T103" s="65" t="str">
        <f t="shared" si="20"/>
        <v xml:space="preserve">  </v>
      </c>
      <c r="U103" s="65" t="str">
        <f t="shared" si="20"/>
        <v xml:space="preserve">  </v>
      </c>
      <c r="V103" s="65" t="str">
        <f t="shared" si="20"/>
        <v xml:space="preserve">  </v>
      </c>
      <c r="W103" s="65" t="str">
        <f t="shared" si="20"/>
        <v xml:space="preserve">  </v>
      </c>
      <c r="X103" s="65" t="str">
        <f t="shared" si="20"/>
        <v xml:space="preserve">  </v>
      </c>
      <c r="Y103" s="65" t="str">
        <f t="shared" si="20"/>
        <v xml:space="preserve">  </v>
      </c>
      <c r="Z103" s="65" t="str">
        <f t="shared" si="20"/>
        <v xml:space="preserve">  </v>
      </c>
      <c r="AA103" s="65" t="str">
        <f t="shared" si="20"/>
        <v xml:space="preserve">  </v>
      </c>
      <c r="AB103" s="65" t="str">
        <f t="shared" si="20"/>
        <v xml:space="preserve">  </v>
      </c>
      <c r="AC103" s="65" t="str">
        <f t="shared" si="20"/>
        <v xml:space="preserve">  </v>
      </c>
      <c r="AD103" s="65" t="str">
        <f t="shared" si="20"/>
        <v xml:space="preserve">  </v>
      </c>
      <c r="AE103" s="65" t="str">
        <f t="shared" si="20"/>
        <v xml:space="preserve">  </v>
      </c>
      <c r="AF103" s="65" t="str">
        <f t="shared" si="20"/>
        <v xml:space="preserve">  </v>
      </c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  <c r="AQ103" s="227"/>
      <c r="AR103" s="227"/>
      <c r="AS103" s="213">
        <v>25</v>
      </c>
      <c r="AT103" s="213">
        <v>2.5</v>
      </c>
      <c r="AU103" s="214">
        <v>32</v>
      </c>
      <c r="AV103" s="216">
        <v>2.5</v>
      </c>
      <c r="AW103" s="213">
        <v>35</v>
      </c>
      <c r="AX103" s="217">
        <v>2.5</v>
      </c>
      <c r="AY103" s="213">
        <v>35</v>
      </c>
      <c r="AZ103" s="217">
        <v>2.5</v>
      </c>
      <c r="BA103" s="213">
        <v>25</v>
      </c>
      <c r="BB103" s="213">
        <v>2.5</v>
      </c>
      <c r="BC103" s="227"/>
      <c r="BD103" s="277">
        <f t="shared" si="13"/>
        <v>0</v>
      </c>
      <c r="BE103" s="278">
        <f t="shared" si="14"/>
        <v>0</v>
      </c>
      <c r="BF103" s="279">
        <f t="shared" si="15"/>
        <v>0</v>
      </c>
      <c r="BG103" s="280">
        <f t="shared" si="16"/>
        <v>0</v>
      </c>
      <c r="BH103" s="281">
        <f t="shared" si="17"/>
        <v>0</v>
      </c>
      <c r="BI103" s="282">
        <f t="shared" si="18"/>
        <v>0</v>
      </c>
      <c r="BJ103" s="283" t="str">
        <f t="shared" si="12"/>
        <v>ปรับปรุง</v>
      </c>
      <c r="BK103" s="284">
        <f t="shared" si="19"/>
        <v>3</v>
      </c>
    </row>
    <row r="104" spans="1:63" ht="14.25" customHeight="1">
      <c r="A104" s="34">
        <f t="shared" si="10"/>
        <v>9</v>
      </c>
      <c r="B104" s="34" t="str">
        <f t="shared" si="10"/>
        <v>เด็กชายสุเทพ  สุขพิมาน</v>
      </c>
      <c r="C104" s="65" t="str">
        <f t="shared" si="20"/>
        <v xml:space="preserve">  </v>
      </c>
      <c r="D104" s="65" t="str">
        <f t="shared" si="20"/>
        <v xml:space="preserve">  </v>
      </c>
      <c r="E104" s="65" t="str">
        <f t="shared" si="20"/>
        <v xml:space="preserve">  </v>
      </c>
      <c r="F104" s="65" t="str">
        <f t="shared" si="20"/>
        <v xml:space="preserve">  </v>
      </c>
      <c r="G104" s="65" t="str">
        <f t="shared" si="20"/>
        <v xml:space="preserve">  </v>
      </c>
      <c r="H104" s="65" t="str">
        <f t="shared" si="20"/>
        <v xml:space="preserve">  </v>
      </c>
      <c r="I104" s="65" t="str">
        <f t="shared" si="20"/>
        <v xml:space="preserve">  </v>
      </c>
      <c r="J104" s="65" t="str">
        <f t="shared" si="20"/>
        <v xml:space="preserve">  </v>
      </c>
      <c r="K104" s="65" t="str">
        <f t="shared" si="20"/>
        <v xml:space="preserve">  </v>
      </c>
      <c r="L104" s="65" t="str">
        <f t="shared" si="20"/>
        <v xml:space="preserve">  </v>
      </c>
      <c r="M104" s="65" t="str">
        <f t="shared" si="20"/>
        <v xml:space="preserve">  </v>
      </c>
      <c r="N104" s="65" t="str">
        <f t="shared" si="20"/>
        <v xml:space="preserve">  </v>
      </c>
      <c r="O104" s="65" t="str">
        <f t="shared" si="20"/>
        <v xml:space="preserve">  </v>
      </c>
      <c r="P104" s="65" t="str">
        <f t="shared" si="20"/>
        <v xml:space="preserve">  </v>
      </c>
      <c r="Q104" s="65" t="str">
        <f t="shared" si="20"/>
        <v xml:space="preserve">  </v>
      </c>
      <c r="R104" s="65" t="str">
        <f t="shared" si="20"/>
        <v xml:space="preserve">  </v>
      </c>
      <c r="S104" s="65" t="str">
        <f t="shared" si="20"/>
        <v xml:space="preserve">  </v>
      </c>
      <c r="T104" s="65" t="str">
        <f t="shared" si="20"/>
        <v xml:space="preserve">  </v>
      </c>
      <c r="U104" s="65" t="str">
        <f t="shared" si="20"/>
        <v xml:space="preserve">  </v>
      </c>
      <c r="V104" s="65" t="str">
        <f t="shared" si="20"/>
        <v xml:space="preserve">  </v>
      </c>
      <c r="W104" s="65" t="str">
        <f t="shared" si="20"/>
        <v xml:space="preserve">  </v>
      </c>
      <c r="X104" s="65" t="str">
        <f t="shared" si="20"/>
        <v xml:space="preserve">  </v>
      </c>
      <c r="Y104" s="65" t="str">
        <f t="shared" si="20"/>
        <v xml:space="preserve">  </v>
      </c>
      <c r="Z104" s="65" t="str">
        <f t="shared" si="20"/>
        <v xml:space="preserve">  </v>
      </c>
      <c r="AA104" s="65" t="str">
        <f t="shared" si="20"/>
        <v xml:space="preserve">  </v>
      </c>
      <c r="AB104" s="65" t="str">
        <f t="shared" si="20"/>
        <v xml:space="preserve">  </v>
      </c>
      <c r="AC104" s="65" t="str">
        <f t="shared" si="20"/>
        <v xml:space="preserve">  </v>
      </c>
      <c r="AD104" s="65" t="str">
        <f t="shared" si="20"/>
        <v xml:space="preserve">  </v>
      </c>
      <c r="AE104" s="65" t="str">
        <f t="shared" si="20"/>
        <v xml:space="preserve">  </v>
      </c>
      <c r="AF104" s="65" t="str">
        <f t="shared" si="20"/>
        <v xml:space="preserve">  </v>
      </c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  <c r="AQ104" s="227"/>
      <c r="AR104" s="227"/>
      <c r="AS104" s="213">
        <v>31</v>
      </c>
      <c r="AT104" s="213">
        <v>2.5</v>
      </c>
      <c r="AU104" s="214">
        <v>33</v>
      </c>
      <c r="AV104" s="216">
        <v>2.5</v>
      </c>
      <c r="AW104" s="213">
        <v>41</v>
      </c>
      <c r="AX104" s="217">
        <v>2.5</v>
      </c>
      <c r="AY104" s="213">
        <v>41</v>
      </c>
      <c r="AZ104" s="217">
        <v>2.5</v>
      </c>
      <c r="BA104" s="213">
        <v>31</v>
      </c>
      <c r="BB104" s="213">
        <v>2.5</v>
      </c>
      <c r="BC104" s="227"/>
      <c r="BD104" s="277">
        <f t="shared" si="13"/>
        <v>0</v>
      </c>
      <c r="BE104" s="278">
        <f t="shared" si="14"/>
        <v>0</v>
      </c>
      <c r="BF104" s="279">
        <f t="shared" si="15"/>
        <v>0</v>
      </c>
      <c r="BG104" s="280">
        <f t="shared" si="16"/>
        <v>0</v>
      </c>
      <c r="BH104" s="281">
        <f t="shared" si="17"/>
        <v>0</v>
      </c>
      <c r="BI104" s="282">
        <f t="shared" si="18"/>
        <v>0</v>
      </c>
      <c r="BJ104" s="283" t="str">
        <f t="shared" si="12"/>
        <v>ปรับปรุง</v>
      </c>
      <c r="BK104" s="284">
        <f t="shared" si="19"/>
        <v>3</v>
      </c>
    </row>
    <row r="105" spans="1:63" ht="14.25" customHeight="1">
      <c r="A105" s="34">
        <f t="shared" si="10"/>
        <v>10</v>
      </c>
      <c r="B105" s="34" t="str">
        <f t="shared" si="10"/>
        <v>เด็กชายอภิชิต  โอกระโทก</v>
      </c>
      <c r="C105" s="65" t="str">
        <f t="shared" si="20"/>
        <v xml:space="preserve">  </v>
      </c>
      <c r="D105" s="65" t="str">
        <f t="shared" si="20"/>
        <v xml:space="preserve">  </v>
      </c>
      <c r="E105" s="65" t="str">
        <f t="shared" si="20"/>
        <v xml:space="preserve">  </v>
      </c>
      <c r="F105" s="65" t="str">
        <f t="shared" si="20"/>
        <v xml:space="preserve">  </v>
      </c>
      <c r="G105" s="65" t="str">
        <f t="shared" si="20"/>
        <v xml:space="preserve">  </v>
      </c>
      <c r="H105" s="65" t="str">
        <f t="shared" si="20"/>
        <v xml:space="preserve">  </v>
      </c>
      <c r="I105" s="65" t="str">
        <f t="shared" si="20"/>
        <v xml:space="preserve">  </v>
      </c>
      <c r="J105" s="65" t="str">
        <f t="shared" si="20"/>
        <v xml:space="preserve">  </v>
      </c>
      <c r="K105" s="65" t="str">
        <f t="shared" si="20"/>
        <v xml:space="preserve">  </v>
      </c>
      <c r="L105" s="65" t="str">
        <f t="shared" si="20"/>
        <v xml:space="preserve">  </v>
      </c>
      <c r="M105" s="65" t="str">
        <f t="shared" si="20"/>
        <v xml:space="preserve">  </v>
      </c>
      <c r="N105" s="65" t="str">
        <f t="shared" si="20"/>
        <v xml:space="preserve">  </v>
      </c>
      <c r="O105" s="65" t="str">
        <f t="shared" si="20"/>
        <v xml:space="preserve">  </v>
      </c>
      <c r="P105" s="65" t="str">
        <f t="shared" si="20"/>
        <v xml:space="preserve">  </v>
      </c>
      <c r="Q105" s="65" t="str">
        <f t="shared" si="20"/>
        <v xml:space="preserve">  </v>
      </c>
      <c r="R105" s="65" t="str">
        <f t="shared" si="20"/>
        <v xml:space="preserve">  </v>
      </c>
      <c r="S105" s="65" t="str">
        <f t="shared" si="20"/>
        <v xml:space="preserve">  </v>
      </c>
      <c r="T105" s="65" t="str">
        <f t="shared" si="20"/>
        <v xml:space="preserve">  </v>
      </c>
      <c r="U105" s="65" t="str">
        <f t="shared" si="20"/>
        <v xml:space="preserve">  </v>
      </c>
      <c r="V105" s="65" t="str">
        <f t="shared" si="20"/>
        <v xml:space="preserve">  </v>
      </c>
      <c r="W105" s="65" t="str">
        <f t="shared" si="20"/>
        <v xml:space="preserve">  </v>
      </c>
      <c r="X105" s="65" t="str">
        <f t="shared" si="20"/>
        <v xml:space="preserve">  </v>
      </c>
      <c r="Y105" s="65" t="str">
        <f t="shared" si="20"/>
        <v xml:space="preserve">  </v>
      </c>
      <c r="Z105" s="65" t="str">
        <f t="shared" si="20"/>
        <v xml:space="preserve">  </v>
      </c>
      <c r="AA105" s="65" t="str">
        <f t="shared" si="20"/>
        <v xml:space="preserve">  </v>
      </c>
      <c r="AB105" s="65" t="str">
        <f t="shared" si="20"/>
        <v xml:space="preserve">  </v>
      </c>
      <c r="AC105" s="65" t="str">
        <f t="shared" si="20"/>
        <v xml:space="preserve">  </v>
      </c>
      <c r="AD105" s="65" t="str">
        <f t="shared" si="20"/>
        <v xml:space="preserve">  </v>
      </c>
      <c r="AE105" s="65" t="str">
        <f t="shared" si="20"/>
        <v xml:space="preserve">  </v>
      </c>
      <c r="AF105" s="65" t="str">
        <f t="shared" si="20"/>
        <v xml:space="preserve">  </v>
      </c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  <c r="AQ105" s="227"/>
      <c r="AR105" s="227"/>
      <c r="AS105" s="213">
        <v>33</v>
      </c>
      <c r="AT105" s="213">
        <v>2.5</v>
      </c>
      <c r="AU105" s="214">
        <v>34</v>
      </c>
      <c r="AV105" s="216">
        <v>2.5</v>
      </c>
      <c r="AW105" s="213">
        <v>42</v>
      </c>
      <c r="AX105" s="217">
        <v>2.5</v>
      </c>
      <c r="AY105" s="213">
        <v>42</v>
      </c>
      <c r="AZ105" s="217">
        <v>2.5</v>
      </c>
      <c r="BA105" s="213">
        <v>33</v>
      </c>
      <c r="BB105" s="213">
        <v>2.5</v>
      </c>
      <c r="BC105" s="227"/>
      <c r="BD105" s="277">
        <f t="shared" si="13"/>
        <v>0</v>
      </c>
      <c r="BE105" s="278">
        <f t="shared" si="14"/>
        <v>0</v>
      </c>
      <c r="BF105" s="279">
        <f t="shared" si="15"/>
        <v>0</v>
      </c>
      <c r="BG105" s="280">
        <f t="shared" si="16"/>
        <v>0</v>
      </c>
      <c r="BH105" s="281">
        <f t="shared" si="17"/>
        <v>0</v>
      </c>
      <c r="BI105" s="282">
        <f t="shared" si="18"/>
        <v>0</v>
      </c>
      <c r="BJ105" s="283" t="str">
        <f t="shared" si="12"/>
        <v>ปรับปรุง</v>
      </c>
      <c r="BK105" s="284">
        <f t="shared" si="19"/>
        <v>3</v>
      </c>
    </row>
    <row r="106" spans="1:63" ht="14.25" customHeight="1">
      <c r="A106" s="34">
        <f t="shared" si="10"/>
        <v>11</v>
      </c>
      <c r="B106" s="34" t="str">
        <f t="shared" si="10"/>
        <v>เด็กชายอำนาจ  พินิจ</v>
      </c>
      <c r="C106" s="65" t="str">
        <f t="shared" si="20"/>
        <v xml:space="preserve">  </v>
      </c>
      <c r="D106" s="65" t="str">
        <f t="shared" si="20"/>
        <v xml:space="preserve">  </v>
      </c>
      <c r="E106" s="65" t="str">
        <f t="shared" si="20"/>
        <v xml:space="preserve">  </v>
      </c>
      <c r="F106" s="65" t="str">
        <f t="shared" si="20"/>
        <v xml:space="preserve">  </v>
      </c>
      <c r="G106" s="65" t="str">
        <f t="shared" si="20"/>
        <v xml:space="preserve">  </v>
      </c>
      <c r="H106" s="65" t="str">
        <f t="shared" si="20"/>
        <v xml:space="preserve">  </v>
      </c>
      <c r="I106" s="65" t="str">
        <f t="shared" si="20"/>
        <v xml:space="preserve">  </v>
      </c>
      <c r="J106" s="65" t="str">
        <f t="shared" si="20"/>
        <v xml:space="preserve">  </v>
      </c>
      <c r="K106" s="65" t="str">
        <f t="shared" si="20"/>
        <v xml:space="preserve">  </v>
      </c>
      <c r="L106" s="65" t="str">
        <f t="shared" si="20"/>
        <v xml:space="preserve">  </v>
      </c>
      <c r="M106" s="65" t="str">
        <f t="shared" si="20"/>
        <v xml:space="preserve">  </v>
      </c>
      <c r="N106" s="65" t="str">
        <f t="shared" si="20"/>
        <v xml:space="preserve">  </v>
      </c>
      <c r="O106" s="65" t="str">
        <f t="shared" si="20"/>
        <v xml:space="preserve">  </v>
      </c>
      <c r="P106" s="65" t="str">
        <f t="shared" si="20"/>
        <v xml:space="preserve">  </v>
      </c>
      <c r="Q106" s="65" t="str">
        <f t="shared" si="20"/>
        <v xml:space="preserve">  </v>
      </c>
      <c r="R106" s="65" t="str">
        <f t="shared" si="20"/>
        <v xml:space="preserve">  </v>
      </c>
      <c r="S106" s="65" t="str">
        <f t="shared" si="20"/>
        <v xml:space="preserve">  </v>
      </c>
      <c r="T106" s="65" t="str">
        <f t="shared" si="20"/>
        <v xml:space="preserve">  </v>
      </c>
      <c r="U106" s="65" t="str">
        <f t="shared" si="20"/>
        <v xml:space="preserve">  </v>
      </c>
      <c r="V106" s="65" t="str">
        <f t="shared" si="20"/>
        <v xml:space="preserve">  </v>
      </c>
      <c r="W106" s="65" t="str">
        <f t="shared" si="20"/>
        <v xml:space="preserve">  </v>
      </c>
      <c r="X106" s="65" t="str">
        <f t="shared" si="20"/>
        <v xml:space="preserve">  </v>
      </c>
      <c r="Y106" s="65" t="str">
        <f t="shared" si="20"/>
        <v xml:space="preserve">  </v>
      </c>
      <c r="Z106" s="65" t="str">
        <f t="shared" si="20"/>
        <v xml:space="preserve">  </v>
      </c>
      <c r="AA106" s="65" t="str">
        <f t="shared" si="20"/>
        <v xml:space="preserve">  </v>
      </c>
      <c r="AB106" s="65" t="str">
        <f t="shared" si="20"/>
        <v xml:space="preserve">  </v>
      </c>
      <c r="AC106" s="65" t="str">
        <f t="shared" si="20"/>
        <v xml:space="preserve">  </v>
      </c>
      <c r="AD106" s="65" t="str">
        <f t="shared" si="20"/>
        <v xml:space="preserve">  </v>
      </c>
      <c r="AE106" s="65" t="str">
        <f t="shared" si="20"/>
        <v xml:space="preserve">  </v>
      </c>
      <c r="AF106" s="65" t="str">
        <f t="shared" si="20"/>
        <v xml:space="preserve">  </v>
      </c>
      <c r="AG106" s="227"/>
      <c r="AH106" s="227"/>
      <c r="AI106" s="227"/>
      <c r="AJ106" s="227"/>
      <c r="AK106" s="227"/>
      <c r="AL106" s="227"/>
      <c r="AM106" s="227"/>
      <c r="AN106" s="227"/>
      <c r="AO106" s="227"/>
      <c r="AP106" s="227"/>
      <c r="AQ106" s="227"/>
      <c r="AR106" s="227"/>
      <c r="AS106" s="213">
        <v>34</v>
      </c>
      <c r="AT106" s="213">
        <v>2.5</v>
      </c>
      <c r="AU106" s="214">
        <v>43</v>
      </c>
      <c r="AV106" s="216">
        <v>2.5</v>
      </c>
      <c r="AW106" s="213">
        <v>43</v>
      </c>
      <c r="AX106" s="217">
        <v>2.5</v>
      </c>
      <c r="AY106" s="213">
        <v>43</v>
      </c>
      <c r="AZ106" s="217">
        <v>2.5</v>
      </c>
      <c r="BA106" s="213">
        <v>34</v>
      </c>
      <c r="BB106" s="213">
        <v>2.5</v>
      </c>
      <c r="BC106" s="227"/>
      <c r="BD106" s="277">
        <f t="shared" si="13"/>
        <v>0</v>
      </c>
      <c r="BE106" s="278">
        <f t="shared" si="14"/>
        <v>0</v>
      </c>
      <c r="BF106" s="279">
        <f t="shared" si="15"/>
        <v>0</v>
      </c>
      <c r="BG106" s="280">
        <f t="shared" si="16"/>
        <v>0</v>
      </c>
      <c r="BH106" s="281">
        <f t="shared" si="17"/>
        <v>0</v>
      </c>
      <c r="BI106" s="282">
        <f t="shared" si="18"/>
        <v>0</v>
      </c>
      <c r="BJ106" s="283" t="str">
        <f t="shared" si="12"/>
        <v>ปรับปรุง</v>
      </c>
      <c r="BK106" s="284">
        <f t="shared" si="19"/>
        <v>3</v>
      </c>
    </row>
    <row r="107" spans="1:63" ht="14.25" customHeight="1">
      <c r="A107" s="34">
        <f t="shared" si="10"/>
        <v>12</v>
      </c>
      <c r="B107" s="34" t="str">
        <f t="shared" si="10"/>
        <v>เด็กชายสมศักดิ์  ภักดี</v>
      </c>
      <c r="C107" s="65" t="str">
        <f t="shared" si="20"/>
        <v xml:space="preserve">  </v>
      </c>
      <c r="D107" s="65" t="str">
        <f t="shared" si="20"/>
        <v xml:space="preserve">  </v>
      </c>
      <c r="E107" s="65" t="str">
        <f t="shared" si="20"/>
        <v xml:space="preserve">  </v>
      </c>
      <c r="F107" s="65" t="str">
        <f t="shared" si="20"/>
        <v xml:space="preserve">  </v>
      </c>
      <c r="G107" s="65" t="str">
        <f t="shared" si="20"/>
        <v xml:space="preserve">  </v>
      </c>
      <c r="H107" s="65" t="str">
        <f t="shared" si="20"/>
        <v xml:space="preserve">  </v>
      </c>
      <c r="I107" s="65" t="str">
        <f t="shared" si="20"/>
        <v xml:space="preserve">  </v>
      </c>
      <c r="J107" s="65" t="str">
        <f t="shared" si="20"/>
        <v xml:space="preserve">  </v>
      </c>
      <c r="K107" s="65" t="str">
        <f t="shared" si="20"/>
        <v xml:space="preserve">  </v>
      </c>
      <c r="L107" s="65" t="str">
        <f t="shared" si="20"/>
        <v xml:space="preserve">  </v>
      </c>
      <c r="M107" s="65" t="str">
        <f t="shared" si="20"/>
        <v xml:space="preserve">  </v>
      </c>
      <c r="N107" s="65" t="str">
        <f t="shared" si="20"/>
        <v xml:space="preserve">  </v>
      </c>
      <c r="O107" s="65" t="str">
        <f t="shared" si="20"/>
        <v xml:space="preserve">  </v>
      </c>
      <c r="P107" s="65" t="str">
        <f t="shared" si="20"/>
        <v xml:space="preserve">  </v>
      </c>
      <c r="Q107" s="65" t="str">
        <f t="shared" si="20"/>
        <v xml:space="preserve">  </v>
      </c>
      <c r="R107" s="65" t="str">
        <f t="shared" si="20"/>
        <v xml:space="preserve">  </v>
      </c>
      <c r="S107" s="65" t="str">
        <f t="shared" si="20"/>
        <v xml:space="preserve">  </v>
      </c>
      <c r="T107" s="65" t="str">
        <f t="shared" si="20"/>
        <v xml:space="preserve">  </v>
      </c>
      <c r="U107" s="65" t="str">
        <f t="shared" si="20"/>
        <v xml:space="preserve">  </v>
      </c>
      <c r="V107" s="65" t="str">
        <f t="shared" si="20"/>
        <v xml:space="preserve">  </v>
      </c>
      <c r="W107" s="65" t="str">
        <f t="shared" si="20"/>
        <v xml:space="preserve">  </v>
      </c>
      <c r="X107" s="65" t="str">
        <f t="shared" si="20"/>
        <v xml:space="preserve">  </v>
      </c>
      <c r="Y107" s="65" t="str">
        <f t="shared" si="20"/>
        <v xml:space="preserve">  </v>
      </c>
      <c r="Z107" s="65" t="str">
        <f t="shared" si="20"/>
        <v xml:space="preserve">  </v>
      </c>
      <c r="AA107" s="65" t="str">
        <f t="shared" si="20"/>
        <v xml:space="preserve">  </v>
      </c>
      <c r="AB107" s="65" t="str">
        <f t="shared" si="20"/>
        <v xml:space="preserve">  </v>
      </c>
      <c r="AC107" s="65" t="str">
        <f t="shared" si="20"/>
        <v xml:space="preserve">  </v>
      </c>
      <c r="AD107" s="65" t="str">
        <f t="shared" si="20"/>
        <v xml:space="preserve">  </v>
      </c>
      <c r="AE107" s="65" t="str">
        <f t="shared" si="20"/>
        <v xml:space="preserve">  </v>
      </c>
      <c r="AF107" s="65" t="str">
        <f t="shared" si="20"/>
        <v xml:space="preserve">  </v>
      </c>
      <c r="AG107" s="227"/>
      <c r="AH107" s="227"/>
      <c r="AI107" s="227"/>
      <c r="AJ107" s="227"/>
      <c r="AK107" s="227"/>
      <c r="AL107" s="227"/>
      <c r="AM107" s="227"/>
      <c r="AN107" s="227"/>
      <c r="AO107" s="227"/>
      <c r="AP107" s="227"/>
      <c r="AQ107" s="227"/>
      <c r="AR107" s="227"/>
      <c r="AS107" s="213">
        <v>35</v>
      </c>
      <c r="AT107" s="213">
        <v>2.5</v>
      </c>
      <c r="AU107" s="214">
        <v>45</v>
      </c>
      <c r="AV107" s="216">
        <v>2.5</v>
      </c>
      <c r="AW107" s="213">
        <v>44</v>
      </c>
      <c r="AX107" s="217">
        <v>2.5</v>
      </c>
      <c r="AY107" s="213">
        <v>44</v>
      </c>
      <c r="AZ107" s="217">
        <v>2.5</v>
      </c>
      <c r="BA107" s="213">
        <v>35</v>
      </c>
      <c r="BB107" s="213">
        <v>2.5</v>
      </c>
      <c r="BC107" s="227"/>
      <c r="BD107" s="277">
        <f t="shared" si="13"/>
        <v>0</v>
      </c>
      <c r="BE107" s="278">
        <f t="shared" si="14"/>
        <v>0</v>
      </c>
      <c r="BF107" s="279">
        <f t="shared" si="15"/>
        <v>0</v>
      </c>
      <c r="BG107" s="280">
        <f t="shared" si="16"/>
        <v>0</v>
      </c>
      <c r="BH107" s="281">
        <f t="shared" si="17"/>
        <v>0</v>
      </c>
      <c r="BI107" s="282">
        <f t="shared" si="18"/>
        <v>0</v>
      </c>
      <c r="BJ107" s="283" t="str">
        <f t="shared" si="12"/>
        <v>ปรับปรุง</v>
      </c>
      <c r="BK107" s="284">
        <f t="shared" si="19"/>
        <v>3</v>
      </c>
    </row>
    <row r="108" spans="1:63" ht="14.25" customHeight="1">
      <c r="A108" s="34">
        <f t="shared" si="10"/>
        <v>13</v>
      </c>
      <c r="B108" s="34" t="str">
        <f t="shared" si="10"/>
        <v>เด็กชายแสงสุรี  ชาญสี</v>
      </c>
      <c r="C108" s="65" t="str">
        <f t="shared" si="20"/>
        <v xml:space="preserve">  </v>
      </c>
      <c r="D108" s="65" t="str">
        <f t="shared" si="20"/>
        <v xml:space="preserve">  </v>
      </c>
      <c r="E108" s="65" t="str">
        <f t="shared" si="20"/>
        <v xml:space="preserve">  </v>
      </c>
      <c r="F108" s="65" t="str">
        <f t="shared" si="20"/>
        <v xml:space="preserve">  </v>
      </c>
      <c r="G108" s="65" t="str">
        <f t="shared" si="20"/>
        <v xml:space="preserve">  </v>
      </c>
      <c r="H108" s="65" t="str">
        <f t="shared" si="20"/>
        <v xml:space="preserve">  </v>
      </c>
      <c r="I108" s="65" t="str">
        <f t="shared" si="20"/>
        <v xml:space="preserve">  </v>
      </c>
      <c r="J108" s="65" t="str">
        <f t="shared" si="20"/>
        <v xml:space="preserve">  </v>
      </c>
      <c r="K108" s="65" t="str">
        <f t="shared" si="20"/>
        <v xml:space="preserve">  </v>
      </c>
      <c r="L108" s="65" t="str">
        <f t="shared" si="20"/>
        <v xml:space="preserve">  </v>
      </c>
      <c r="M108" s="65" t="str">
        <f t="shared" si="20"/>
        <v xml:space="preserve">  </v>
      </c>
      <c r="N108" s="65" t="str">
        <f t="shared" si="20"/>
        <v xml:space="preserve">  </v>
      </c>
      <c r="O108" s="65" t="str">
        <f t="shared" si="20"/>
        <v xml:space="preserve">  </v>
      </c>
      <c r="P108" s="65" t="str">
        <f t="shared" si="20"/>
        <v xml:space="preserve">  </v>
      </c>
      <c r="Q108" s="65" t="str">
        <f t="shared" si="20"/>
        <v xml:space="preserve">  </v>
      </c>
      <c r="R108" s="65" t="str">
        <f t="shared" si="20"/>
        <v xml:space="preserve">  </v>
      </c>
      <c r="S108" s="65" t="str">
        <f t="shared" si="20"/>
        <v xml:space="preserve">  </v>
      </c>
      <c r="T108" s="65" t="str">
        <f t="shared" si="20"/>
        <v xml:space="preserve">  </v>
      </c>
      <c r="U108" s="65" t="str">
        <f t="shared" si="20"/>
        <v xml:space="preserve">  </v>
      </c>
      <c r="V108" s="65" t="str">
        <f t="shared" si="20"/>
        <v xml:space="preserve">  </v>
      </c>
      <c r="W108" s="65" t="str">
        <f t="shared" si="20"/>
        <v xml:space="preserve">  </v>
      </c>
      <c r="X108" s="65" t="str">
        <f t="shared" si="20"/>
        <v xml:space="preserve">  </v>
      </c>
      <c r="Y108" s="65" t="str">
        <f t="shared" si="20"/>
        <v xml:space="preserve">  </v>
      </c>
      <c r="Z108" s="65" t="str">
        <f t="shared" si="20"/>
        <v xml:space="preserve">  </v>
      </c>
      <c r="AA108" s="65" t="str">
        <f t="shared" si="20"/>
        <v xml:space="preserve">  </v>
      </c>
      <c r="AB108" s="65" t="str">
        <f t="shared" si="20"/>
        <v xml:space="preserve">  </v>
      </c>
      <c r="AC108" s="65" t="str">
        <f t="shared" si="20"/>
        <v xml:space="preserve">  </v>
      </c>
      <c r="AD108" s="65" t="str">
        <f t="shared" si="20"/>
        <v xml:space="preserve">  </v>
      </c>
      <c r="AE108" s="65" t="str">
        <f t="shared" si="20"/>
        <v xml:space="preserve">  </v>
      </c>
      <c r="AF108" s="65" t="str">
        <f t="shared" si="20"/>
        <v xml:space="preserve">  </v>
      </c>
      <c r="AG108" s="227"/>
      <c r="AH108" s="227"/>
      <c r="AI108" s="227"/>
      <c r="AJ108" s="227"/>
      <c r="AK108" s="227"/>
      <c r="AL108" s="227"/>
      <c r="AM108" s="227"/>
      <c r="AN108" s="227"/>
      <c r="AO108" s="227"/>
      <c r="AP108" s="227"/>
      <c r="AQ108" s="227"/>
      <c r="AR108" s="227"/>
      <c r="AS108" s="213">
        <v>42</v>
      </c>
      <c r="AT108" s="213">
        <v>2.5</v>
      </c>
      <c r="AU108" s="214">
        <v>51</v>
      </c>
      <c r="AV108" s="216">
        <v>2.5</v>
      </c>
      <c r="AW108" s="213">
        <v>51</v>
      </c>
      <c r="AX108" s="217">
        <v>2.5</v>
      </c>
      <c r="AY108" s="213">
        <v>51</v>
      </c>
      <c r="AZ108" s="217">
        <v>2.5</v>
      </c>
      <c r="BA108" s="213">
        <v>42</v>
      </c>
      <c r="BB108" s="213">
        <v>2.5</v>
      </c>
      <c r="BC108" s="227"/>
      <c r="BD108" s="277">
        <f t="shared" si="13"/>
        <v>0</v>
      </c>
      <c r="BE108" s="278">
        <f t="shared" si="14"/>
        <v>0</v>
      </c>
      <c r="BF108" s="279">
        <f t="shared" si="15"/>
        <v>0</v>
      </c>
      <c r="BG108" s="280">
        <f t="shared" si="16"/>
        <v>0</v>
      </c>
      <c r="BH108" s="281">
        <f t="shared" si="17"/>
        <v>0</v>
      </c>
      <c r="BI108" s="282">
        <f t="shared" si="18"/>
        <v>0</v>
      </c>
      <c r="BJ108" s="283" t="str">
        <f t="shared" si="12"/>
        <v>ปรับปรุง</v>
      </c>
      <c r="BK108" s="284">
        <f t="shared" si="19"/>
        <v>3</v>
      </c>
    </row>
    <row r="109" spans="1:63" ht="14.25" customHeight="1">
      <c r="A109" s="34">
        <f t="shared" si="10"/>
        <v>14</v>
      </c>
      <c r="B109" s="34" t="str">
        <f t="shared" si="10"/>
        <v>เด็กชายปกาศิต  แก้วศรี</v>
      </c>
      <c r="C109" s="65" t="str">
        <f t="shared" ref="C109:AF115" si="21">IF(C22&lt;=0,"  ",IF(C22=C$7,C$6,0))</f>
        <v xml:space="preserve">  </v>
      </c>
      <c r="D109" s="65" t="str">
        <f t="shared" si="21"/>
        <v xml:space="preserve">  </v>
      </c>
      <c r="E109" s="65" t="str">
        <f t="shared" si="21"/>
        <v xml:space="preserve">  </v>
      </c>
      <c r="F109" s="65" t="str">
        <f t="shared" si="21"/>
        <v xml:space="preserve">  </v>
      </c>
      <c r="G109" s="65" t="str">
        <f t="shared" si="21"/>
        <v xml:space="preserve">  </v>
      </c>
      <c r="H109" s="65" t="str">
        <f t="shared" si="21"/>
        <v xml:space="preserve">  </v>
      </c>
      <c r="I109" s="65" t="str">
        <f t="shared" si="21"/>
        <v xml:space="preserve">  </v>
      </c>
      <c r="J109" s="65" t="str">
        <f t="shared" si="21"/>
        <v xml:space="preserve">  </v>
      </c>
      <c r="K109" s="65" t="str">
        <f t="shared" si="21"/>
        <v xml:space="preserve">  </v>
      </c>
      <c r="L109" s="65" t="str">
        <f t="shared" si="21"/>
        <v xml:space="preserve">  </v>
      </c>
      <c r="M109" s="65" t="str">
        <f t="shared" si="21"/>
        <v xml:space="preserve">  </v>
      </c>
      <c r="N109" s="65" t="str">
        <f t="shared" si="21"/>
        <v xml:space="preserve">  </v>
      </c>
      <c r="O109" s="65" t="str">
        <f t="shared" si="21"/>
        <v xml:space="preserve">  </v>
      </c>
      <c r="P109" s="65" t="str">
        <f t="shared" si="21"/>
        <v xml:space="preserve">  </v>
      </c>
      <c r="Q109" s="65" t="str">
        <f t="shared" si="21"/>
        <v xml:space="preserve">  </v>
      </c>
      <c r="R109" s="65" t="str">
        <f t="shared" si="21"/>
        <v xml:space="preserve">  </v>
      </c>
      <c r="S109" s="65" t="str">
        <f t="shared" si="21"/>
        <v xml:space="preserve">  </v>
      </c>
      <c r="T109" s="65" t="str">
        <f t="shared" si="21"/>
        <v xml:space="preserve">  </v>
      </c>
      <c r="U109" s="65" t="str">
        <f t="shared" si="21"/>
        <v xml:space="preserve">  </v>
      </c>
      <c r="V109" s="65" t="str">
        <f t="shared" si="21"/>
        <v xml:space="preserve">  </v>
      </c>
      <c r="W109" s="65" t="str">
        <f t="shared" si="21"/>
        <v xml:space="preserve">  </v>
      </c>
      <c r="X109" s="65" t="str">
        <f t="shared" si="21"/>
        <v xml:space="preserve">  </v>
      </c>
      <c r="Y109" s="65" t="str">
        <f t="shared" si="21"/>
        <v xml:space="preserve">  </v>
      </c>
      <c r="Z109" s="65" t="str">
        <f t="shared" si="21"/>
        <v xml:space="preserve">  </v>
      </c>
      <c r="AA109" s="65" t="str">
        <f t="shared" si="21"/>
        <v xml:space="preserve">  </v>
      </c>
      <c r="AB109" s="65" t="str">
        <f t="shared" si="21"/>
        <v xml:space="preserve">  </v>
      </c>
      <c r="AC109" s="65" t="str">
        <f t="shared" si="21"/>
        <v xml:space="preserve">  </v>
      </c>
      <c r="AD109" s="65" t="str">
        <f t="shared" si="21"/>
        <v xml:space="preserve">  </v>
      </c>
      <c r="AE109" s="65" t="str">
        <f t="shared" si="21"/>
        <v xml:space="preserve">  </v>
      </c>
      <c r="AF109" s="65" t="str">
        <f t="shared" si="21"/>
        <v xml:space="preserve">  </v>
      </c>
      <c r="AG109" s="227"/>
      <c r="AH109" s="227"/>
      <c r="AI109" s="227"/>
      <c r="AJ109" s="227"/>
      <c r="AK109" s="227"/>
      <c r="AL109" s="227"/>
      <c r="AM109" s="227"/>
      <c r="AN109" s="227"/>
      <c r="AO109" s="227"/>
      <c r="AP109" s="227"/>
      <c r="AQ109" s="227"/>
      <c r="AR109" s="227"/>
      <c r="AS109" s="213">
        <v>43</v>
      </c>
      <c r="AT109" s="213">
        <v>2.5</v>
      </c>
      <c r="AU109" s="214">
        <v>52</v>
      </c>
      <c r="AV109" s="216">
        <v>2.5</v>
      </c>
      <c r="AW109" s="213">
        <v>52</v>
      </c>
      <c r="AX109" s="217">
        <v>2.5</v>
      </c>
      <c r="AY109" s="213">
        <v>52</v>
      </c>
      <c r="AZ109" s="217">
        <v>2.5</v>
      </c>
      <c r="BA109" s="213">
        <v>43</v>
      </c>
      <c r="BB109" s="213">
        <v>2.5</v>
      </c>
      <c r="BC109" s="227"/>
      <c r="BD109" s="277">
        <f t="shared" si="13"/>
        <v>0</v>
      </c>
      <c r="BE109" s="278">
        <f t="shared" si="14"/>
        <v>0</v>
      </c>
      <c r="BF109" s="279">
        <f t="shared" si="15"/>
        <v>0</v>
      </c>
      <c r="BG109" s="280">
        <f t="shared" si="16"/>
        <v>0</v>
      </c>
      <c r="BH109" s="281">
        <f t="shared" si="17"/>
        <v>0</v>
      </c>
      <c r="BI109" s="282">
        <f t="shared" si="18"/>
        <v>0</v>
      </c>
      <c r="BJ109" s="283" t="str">
        <f t="shared" si="12"/>
        <v>ปรับปรุง</v>
      </c>
      <c r="BK109" s="284">
        <f t="shared" si="19"/>
        <v>3</v>
      </c>
    </row>
    <row r="110" spans="1:63" ht="14.25" customHeight="1">
      <c r="A110" s="34">
        <f t="shared" si="10"/>
        <v>15</v>
      </c>
      <c r="B110" s="34" t="str">
        <f t="shared" si="10"/>
        <v>เด็กหญิงจุฬาลักษณ์  ต่างครบุรี</v>
      </c>
      <c r="C110" s="65" t="str">
        <f t="shared" si="21"/>
        <v xml:space="preserve">  </v>
      </c>
      <c r="D110" s="65" t="str">
        <f t="shared" si="21"/>
        <v xml:space="preserve">  </v>
      </c>
      <c r="E110" s="65" t="str">
        <f t="shared" si="21"/>
        <v xml:space="preserve">  </v>
      </c>
      <c r="F110" s="65" t="str">
        <f t="shared" si="21"/>
        <v xml:space="preserve">  </v>
      </c>
      <c r="G110" s="65" t="str">
        <f t="shared" si="21"/>
        <v xml:space="preserve">  </v>
      </c>
      <c r="H110" s="65" t="str">
        <f t="shared" si="21"/>
        <v xml:space="preserve">  </v>
      </c>
      <c r="I110" s="65" t="str">
        <f t="shared" si="21"/>
        <v xml:space="preserve">  </v>
      </c>
      <c r="J110" s="65" t="str">
        <f t="shared" si="21"/>
        <v xml:space="preserve">  </v>
      </c>
      <c r="K110" s="65" t="str">
        <f t="shared" si="21"/>
        <v xml:space="preserve">  </v>
      </c>
      <c r="L110" s="65" t="str">
        <f t="shared" si="21"/>
        <v xml:space="preserve">  </v>
      </c>
      <c r="M110" s="65" t="str">
        <f t="shared" si="21"/>
        <v xml:space="preserve">  </v>
      </c>
      <c r="N110" s="65" t="str">
        <f t="shared" si="21"/>
        <v xml:space="preserve">  </v>
      </c>
      <c r="O110" s="65" t="str">
        <f t="shared" si="21"/>
        <v xml:space="preserve">  </v>
      </c>
      <c r="P110" s="65" t="str">
        <f t="shared" si="21"/>
        <v xml:space="preserve">  </v>
      </c>
      <c r="Q110" s="65" t="str">
        <f t="shared" si="21"/>
        <v xml:space="preserve">  </v>
      </c>
      <c r="R110" s="65" t="str">
        <f t="shared" si="21"/>
        <v xml:space="preserve">  </v>
      </c>
      <c r="S110" s="65" t="str">
        <f t="shared" si="21"/>
        <v xml:space="preserve">  </v>
      </c>
      <c r="T110" s="65" t="str">
        <f t="shared" si="21"/>
        <v xml:space="preserve">  </v>
      </c>
      <c r="U110" s="65" t="str">
        <f t="shared" si="21"/>
        <v xml:space="preserve">  </v>
      </c>
      <c r="V110" s="65" t="str">
        <f t="shared" si="21"/>
        <v xml:space="preserve">  </v>
      </c>
      <c r="W110" s="65" t="str">
        <f t="shared" si="21"/>
        <v xml:space="preserve">  </v>
      </c>
      <c r="X110" s="65" t="str">
        <f t="shared" si="21"/>
        <v xml:space="preserve">  </v>
      </c>
      <c r="Y110" s="65" t="str">
        <f t="shared" si="21"/>
        <v xml:space="preserve">  </v>
      </c>
      <c r="Z110" s="65" t="str">
        <f t="shared" si="21"/>
        <v xml:space="preserve">  </v>
      </c>
      <c r="AA110" s="65" t="str">
        <f t="shared" si="21"/>
        <v xml:space="preserve">  </v>
      </c>
      <c r="AB110" s="65" t="str">
        <f t="shared" si="21"/>
        <v xml:space="preserve">  </v>
      </c>
      <c r="AC110" s="65" t="str">
        <f t="shared" si="21"/>
        <v xml:space="preserve">  </v>
      </c>
      <c r="AD110" s="65" t="str">
        <f t="shared" si="21"/>
        <v xml:space="preserve">  </v>
      </c>
      <c r="AE110" s="65" t="str">
        <f t="shared" si="21"/>
        <v xml:space="preserve">  </v>
      </c>
      <c r="AF110" s="65" t="str">
        <f t="shared" si="21"/>
        <v xml:space="preserve">  </v>
      </c>
      <c r="AG110" s="227"/>
      <c r="AH110" s="227"/>
      <c r="AI110" s="227"/>
      <c r="AJ110" s="227"/>
      <c r="AK110" s="227"/>
      <c r="AL110" s="227"/>
      <c r="AM110" s="227"/>
      <c r="AN110" s="227"/>
      <c r="AO110" s="227"/>
      <c r="AP110" s="227"/>
      <c r="AQ110" s="227"/>
      <c r="AR110" s="227"/>
      <c r="AS110" s="213">
        <v>52</v>
      </c>
      <c r="AT110" s="213">
        <v>2.5</v>
      </c>
      <c r="AU110" s="214">
        <v>54</v>
      </c>
      <c r="AV110" s="216">
        <v>2.5</v>
      </c>
      <c r="AW110" s="213">
        <v>53</v>
      </c>
      <c r="AX110" s="217">
        <v>2.5</v>
      </c>
      <c r="AY110" s="213">
        <v>53</v>
      </c>
      <c r="AZ110" s="217">
        <v>2.5</v>
      </c>
      <c r="BA110" s="213">
        <v>52</v>
      </c>
      <c r="BB110" s="213">
        <v>2.5</v>
      </c>
      <c r="BC110" s="227"/>
      <c r="BD110" s="277">
        <f t="shared" si="13"/>
        <v>0</v>
      </c>
      <c r="BE110" s="278">
        <f t="shared" si="14"/>
        <v>0</v>
      </c>
      <c r="BF110" s="279">
        <f t="shared" si="15"/>
        <v>0</v>
      </c>
      <c r="BG110" s="280">
        <f t="shared" si="16"/>
        <v>0</v>
      </c>
      <c r="BH110" s="281">
        <f t="shared" si="17"/>
        <v>0</v>
      </c>
      <c r="BI110" s="282">
        <f t="shared" si="18"/>
        <v>0</v>
      </c>
      <c r="BJ110" s="283" t="str">
        <f t="shared" si="12"/>
        <v>ปรับปรุง</v>
      </c>
      <c r="BK110" s="284">
        <f t="shared" si="19"/>
        <v>3</v>
      </c>
    </row>
    <row r="111" spans="1:63" ht="14.25" customHeight="1">
      <c r="A111" s="34">
        <f t="shared" si="10"/>
        <v>16</v>
      </c>
      <c r="B111" s="34" t="str">
        <f t="shared" si="10"/>
        <v>เด็กหญิงระพี  โกมุทกลาง</v>
      </c>
      <c r="C111" s="65" t="str">
        <f t="shared" si="21"/>
        <v xml:space="preserve">  </v>
      </c>
      <c r="D111" s="65" t="str">
        <f t="shared" si="21"/>
        <v xml:space="preserve">  </v>
      </c>
      <c r="E111" s="65" t="str">
        <f t="shared" si="21"/>
        <v xml:space="preserve">  </v>
      </c>
      <c r="F111" s="65" t="str">
        <f t="shared" si="21"/>
        <v xml:space="preserve">  </v>
      </c>
      <c r="G111" s="65" t="str">
        <f t="shared" si="21"/>
        <v xml:space="preserve">  </v>
      </c>
      <c r="H111" s="65" t="str">
        <f t="shared" si="21"/>
        <v xml:space="preserve">  </v>
      </c>
      <c r="I111" s="65" t="str">
        <f t="shared" si="21"/>
        <v xml:space="preserve">  </v>
      </c>
      <c r="J111" s="65" t="str">
        <f t="shared" si="21"/>
        <v xml:space="preserve">  </v>
      </c>
      <c r="K111" s="65" t="str">
        <f t="shared" si="21"/>
        <v xml:space="preserve">  </v>
      </c>
      <c r="L111" s="65" t="str">
        <f t="shared" si="21"/>
        <v xml:space="preserve">  </v>
      </c>
      <c r="M111" s="65" t="str">
        <f t="shared" si="21"/>
        <v xml:space="preserve">  </v>
      </c>
      <c r="N111" s="65" t="str">
        <f t="shared" si="21"/>
        <v xml:space="preserve">  </v>
      </c>
      <c r="O111" s="65" t="str">
        <f t="shared" si="21"/>
        <v xml:space="preserve">  </v>
      </c>
      <c r="P111" s="65" t="str">
        <f t="shared" si="21"/>
        <v xml:space="preserve">  </v>
      </c>
      <c r="Q111" s="65" t="str">
        <f t="shared" si="21"/>
        <v xml:space="preserve">  </v>
      </c>
      <c r="R111" s="65" t="str">
        <f t="shared" si="21"/>
        <v xml:space="preserve">  </v>
      </c>
      <c r="S111" s="65" t="str">
        <f t="shared" si="21"/>
        <v xml:space="preserve">  </v>
      </c>
      <c r="T111" s="65" t="str">
        <f t="shared" si="21"/>
        <v xml:space="preserve">  </v>
      </c>
      <c r="U111" s="65" t="str">
        <f t="shared" si="21"/>
        <v xml:space="preserve">  </v>
      </c>
      <c r="V111" s="65" t="str">
        <f t="shared" si="21"/>
        <v xml:space="preserve">  </v>
      </c>
      <c r="W111" s="65" t="str">
        <f t="shared" si="21"/>
        <v xml:space="preserve">  </v>
      </c>
      <c r="X111" s="65" t="str">
        <f t="shared" si="21"/>
        <v xml:space="preserve">  </v>
      </c>
      <c r="Y111" s="65" t="str">
        <f t="shared" si="21"/>
        <v xml:space="preserve">  </v>
      </c>
      <c r="Z111" s="65" t="str">
        <f t="shared" si="21"/>
        <v xml:space="preserve">  </v>
      </c>
      <c r="AA111" s="65" t="str">
        <f t="shared" si="21"/>
        <v xml:space="preserve">  </v>
      </c>
      <c r="AB111" s="65" t="str">
        <f t="shared" si="21"/>
        <v xml:space="preserve">  </v>
      </c>
      <c r="AC111" s="65" t="str">
        <f t="shared" si="21"/>
        <v xml:space="preserve">  </v>
      </c>
      <c r="AD111" s="65" t="str">
        <f t="shared" si="21"/>
        <v xml:space="preserve">  </v>
      </c>
      <c r="AE111" s="65" t="str">
        <f t="shared" si="21"/>
        <v xml:space="preserve">  </v>
      </c>
      <c r="AF111" s="65" t="str">
        <f t="shared" si="21"/>
        <v xml:space="preserve">  </v>
      </c>
      <c r="AG111" s="227"/>
      <c r="AH111" s="227"/>
      <c r="AI111" s="227"/>
      <c r="AJ111" s="227"/>
      <c r="AK111" s="227"/>
      <c r="AL111" s="227"/>
      <c r="AM111" s="227"/>
      <c r="AN111" s="227"/>
      <c r="AO111" s="227"/>
      <c r="AP111" s="227"/>
      <c r="AQ111" s="227"/>
      <c r="AR111" s="227"/>
      <c r="AS111" s="213">
        <v>53</v>
      </c>
      <c r="AT111" s="213">
        <v>2.5</v>
      </c>
      <c r="AU111" s="214">
        <v>55</v>
      </c>
      <c r="AV111" s="216">
        <v>2.5</v>
      </c>
      <c r="AW111" s="213">
        <v>55</v>
      </c>
      <c r="AX111" s="217">
        <v>2.5</v>
      </c>
      <c r="AY111" s="213">
        <v>55</v>
      </c>
      <c r="AZ111" s="217">
        <v>2.5</v>
      </c>
      <c r="BA111" s="213">
        <v>53</v>
      </c>
      <c r="BB111" s="213">
        <v>2.5</v>
      </c>
      <c r="BC111" s="227"/>
      <c r="BD111" s="277">
        <f t="shared" si="13"/>
        <v>0</v>
      </c>
      <c r="BE111" s="278">
        <f t="shared" si="14"/>
        <v>0</v>
      </c>
      <c r="BF111" s="279">
        <f t="shared" si="15"/>
        <v>0</v>
      </c>
      <c r="BG111" s="280">
        <f t="shared" si="16"/>
        <v>0</v>
      </c>
      <c r="BH111" s="281">
        <f t="shared" si="17"/>
        <v>0</v>
      </c>
      <c r="BI111" s="282">
        <f t="shared" si="18"/>
        <v>0</v>
      </c>
      <c r="BJ111" s="283" t="str">
        <f t="shared" si="12"/>
        <v>ปรับปรุง</v>
      </c>
      <c r="BK111" s="284">
        <f t="shared" si="19"/>
        <v>3</v>
      </c>
    </row>
    <row r="112" spans="1:63" ht="14.25" customHeight="1">
      <c r="A112" s="34">
        <f t="shared" ref="A112:B127" si="22">IF(A25&lt;=0,"  ",A25)</f>
        <v>17</v>
      </c>
      <c r="B112" s="34" t="str">
        <f t="shared" si="22"/>
        <v>เด็กหญิงรุ่งรัตน์  แผ้วครบุรี</v>
      </c>
      <c r="C112" s="65" t="str">
        <f t="shared" si="21"/>
        <v xml:space="preserve">  </v>
      </c>
      <c r="D112" s="65" t="str">
        <f t="shared" si="21"/>
        <v xml:space="preserve">  </v>
      </c>
      <c r="E112" s="65" t="str">
        <f t="shared" si="21"/>
        <v xml:space="preserve">  </v>
      </c>
      <c r="F112" s="65" t="str">
        <f t="shared" si="21"/>
        <v xml:space="preserve">  </v>
      </c>
      <c r="G112" s="65" t="str">
        <f t="shared" si="21"/>
        <v xml:space="preserve">  </v>
      </c>
      <c r="H112" s="65" t="str">
        <f t="shared" si="21"/>
        <v xml:space="preserve">  </v>
      </c>
      <c r="I112" s="65" t="str">
        <f t="shared" si="21"/>
        <v xml:space="preserve">  </v>
      </c>
      <c r="J112" s="65" t="str">
        <f t="shared" si="21"/>
        <v xml:space="preserve">  </v>
      </c>
      <c r="K112" s="65" t="str">
        <f t="shared" si="21"/>
        <v xml:space="preserve">  </v>
      </c>
      <c r="L112" s="65" t="str">
        <f t="shared" si="21"/>
        <v xml:space="preserve">  </v>
      </c>
      <c r="M112" s="65" t="str">
        <f t="shared" si="21"/>
        <v xml:space="preserve">  </v>
      </c>
      <c r="N112" s="65" t="str">
        <f t="shared" si="21"/>
        <v xml:space="preserve">  </v>
      </c>
      <c r="O112" s="65" t="str">
        <f t="shared" si="21"/>
        <v xml:space="preserve">  </v>
      </c>
      <c r="P112" s="65" t="str">
        <f t="shared" si="21"/>
        <v xml:space="preserve">  </v>
      </c>
      <c r="Q112" s="65" t="str">
        <f t="shared" si="21"/>
        <v xml:space="preserve">  </v>
      </c>
      <c r="R112" s="65" t="str">
        <f t="shared" si="21"/>
        <v xml:space="preserve">  </v>
      </c>
      <c r="S112" s="65" t="str">
        <f t="shared" si="21"/>
        <v xml:space="preserve">  </v>
      </c>
      <c r="T112" s="65" t="str">
        <f t="shared" si="21"/>
        <v xml:space="preserve">  </v>
      </c>
      <c r="U112" s="65" t="str">
        <f t="shared" si="21"/>
        <v xml:space="preserve">  </v>
      </c>
      <c r="V112" s="65" t="str">
        <f t="shared" si="21"/>
        <v xml:space="preserve">  </v>
      </c>
      <c r="W112" s="65" t="str">
        <f t="shared" si="21"/>
        <v xml:space="preserve">  </v>
      </c>
      <c r="X112" s="65" t="str">
        <f t="shared" si="21"/>
        <v xml:space="preserve">  </v>
      </c>
      <c r="Y112" s="65" t="str">
        <f t="shared" si="21"/>
        <v xml:space="preserve">  </v>
      </c>
      <c r="Z112" s="65" t="str">
        <f t="shared" si="21"/>
        <v xml:space="preserve">  </v>
      </c>
      <c r="AA112" s="65" t="str">
        <f t="shared" si="21"/>
        <v xml:space="preserve">  </v>
      </c>
      <c r="AB112" s="65" t="str">
        <f t="shared" si="21"/>
        <v xml:space="preserve">  </v>
      </c>
      <c r="AC112" s="65" t="str">
        <f t="shared" si="21"/>
        <v xml:space="preserve">  </v>
      </c>
      <c r="AD112" s="65" t="str">
        <f t="shared" si="21"/>
        <v xml:space="preserve">  </v>
      </c>
      <c r="AE112" s="65" t="str">
        <f t="shared" si="21"/>
        <v xml:space="preserve">  </v>
      </c>
      <c r="AF112" s="65" t="str">
        <f t="shared" si="21"/>
        <v xml:space="preserve">  </v>
      </c>
      <c r="AG112" s="227"/>
      <c r="AH112" s="227"/>
      <c r="AI112" s="227"/>
      <c r="AJ112" s="227"/>
      <c r="AK112" s="227"/>
      <c r="AL112" s="227"/>
      <c r="AM112" s="227"/>
      <c r="AN112" s="227"/>
      <c r="AO112" s="227"/>
      <c r="AP112" s="227"/>
      <c r="AQ112" s="227"/>
      <c r="AR112" s="227"/>
      <c r="AS112" s="213"/>
      <c r="AT112" s="213"/>
      <c r="AU112" s="214"/>
      <c r="AV112" s="214"/>
      <c r="AW112" s="213"/>
      <c r="AX112" s="213"/>
      <c r="AY112" s="213"/>
      <c r="AZ112" s="213"/>
      <c r="BA112" s="213"/>
      <c r="BB112" s="213"/>
      <c r="BC112" s="227"/>
      <c r="BD112" s="277">
        <f t="shared" si="13"/>
        <v>0</v>
      </c>
      <c r="BE112" s="278">
        <f t="shared" si="14"/>
        <v>0</v>
      </c>
      <c r="BF112" s="279">
        <f t="shared" si="15"/>
        <v>0</v>
      </c>
      <c r="BG112" s="280">
        <f t="shared" si="16"/>
        <v>0</v>
      </c>
      <c r="BH112" s="281">
        <f t="shared" si="17"/>
        <v>0</v>
      </c>
      <c r="BI112" s="282">
        <f t="shared" si="18"/>
        <v>0</v>
      </c>
      <c r="BJ112" s="283" t="str">
        <f t="shared" si="12"/>
        <v>ปรับปรุง</v>
      </c>
      <c r="BK112" s="284">
        <f t="shared" si="19"/>
        <v>3</v>
      </c>
    </row>
    <row r="113" spans="1:63" ht="14.25" customHeight="1">
      <c r="A113" s="34">
        <f t="shared" si="22"/>
        <v>18</v>
      </c>
      <c r="B113" s="34" t="str">
        <f t="shared" si="22"/>
        <v>เด็กหญิงหัทยา  สายโลหิต</v>
      </c>
      <c r="C113" s="65" t="str">
        <f t="shared" si="21"/>
        <v xml:space="preserve">  </v>
      </c>
      <c r="D113" s="65" t="str">
        <f t="shared" si="21"/>
        <v xml:space="preserve">  </v>
      </c>
      <c r="E113" s="65" t="str">
        <f t="shared" si="21"/>
        <v xml:space="preserve">  </v>
      </c>
      <c r="F113" s="65" t="str">
        <f t="shared" si="21"/>
        <v xml:space="preserve">  </v>
      </c>
      <c r="G113" s="65" t="str">
        <f t="shared" si="21"/>
        <v xml:space="preserve">  </v>
      </c>
      <c r="H113" s="65" t="str">
        <f t="shared" si="21"/>
        <v xml:space="preserve">  </v>
      </c>
      <c r="I113" s="65" t="str">
        <f t="shared" si="21"/>
        <v xml:space="preserve">  </v>
      </c>
      <c r="J113" s="65" t="str">
        <f t="shared" si="21"/>
        <v xml:space="preserve">  </v>
      </c>
      <c r="K113" s="65" t="str">
        <f t="shared" si="21"/>
        <v xml:space="preserve">  </v>
      </c>
      <c r="L113" s="65" t="str">
        <f t="shared" si="21"/>
        <v xml:space="preserve">  </v>
      </c>
      <c r="M113" s="65" t="str">
        <f t="shared" si="21"/>
        <v xml:space="preserve">  </v>
      </c>
      <c r="N113" s="65" t="str">
        <f t="shared" si="21"/>
        <v xml:space="preserve">  </v>
      </c>
      <c r="O113" s="65" t="str">
        <f t="shared" si="21"/>
        <v xml:space="preserve">  </v>
      </c>
      <c r="P113" s="65" t="str">
        <f t="shared" si="21"/>
        <v xml:space="preserve">  </v>
      </c>
      <c r="Q113" s="65" t="str">
        <f t="shared" si="21"/>
        <v xml:space="preserve">  </v>
      </c>
      <c r="R113" s="65" t="str">
        <f t="shared" si="21"/>
        <v xml:space="preserve">  </v>
      </c>
      <c r="S113" s="65" t="str">
        <f t="shared" si="21"/>
        <v xml:space="preserve">  </v>
      </c>
      <c r="T113" s="65" t="str">
        <f t="shared" si="21"/>
        <v xml:space="preserve">  </v>
      </c>
      <c r="U113" s="65" t="str">
        <f t="shared" si="21"/>
        <v xml:space="preserve">  </v>
      </c>
      <c r="V113" s="65" t="str">
        <f t="shared" si="21"/>
        <v xml:space="preserve">  </v>
      </c>
      <c r="W113" s="65" t="str">
        <f t="shared" si="21"/>
        <v xml:space="preserve">  </v>
      </c>
      <c r="X113" s="65" t="str">
        <f t="shared" si="21"/>
        <v xml:space="preserve">  </v>
      </c>
      <c r="Y113" s="65" t="str">
        <f t="shared" si="21"/>
        <v xml:space="preserve">  </v>
      </c>
      <c r="Z113" s="65" t="str">
        <f t="shared" si="21"/>
        <v xml:space="preserve">  </v>
      </c>
      <c r="AA113" s="65" t="str">
        <f t="shared" si="21"/>
        <v xml:space="preserve">  </v>
      </c>
      <c r="AB113" s="65" t="str">
        <f t="shared" si="21"/>
        <v xml:space="preserve">  </v>
      </c>
      <c r="AC113" s="65" t="str">
        <f t="shared" si="21"/>
        <v xml:space="preserve">  </v>
      </c>
      <c r="AD113" s="65" t="str">
        <f t="shared" si="21"/>
        <v xml:space="preserve">  </v>
      </c>
      <c r="AE113" s="65" t="str">
        <f t="shared" si="21"/>
        <v xml:space="preserve">  </v>
      </c>
      <c r="AF113" s="65" t="str">
        <f t="shared" si="21"/>
        <v xml:space="preserve">  </v>
      </c>
      <c r="AG113" s="227"/>
      <c r="AH113" s="227"/>
      <c r="AI113" s="227"/>
      <c r="AJ113" s="227"/>
      <c r="AK113" s="227"/>
      <c r="AL113" s="227"/>
      <c r="AM113" s="227"/>
      <c r="AN113" s="227"/>
      <c r="AO113" s="227"/>
      <c r="AP113" s="227"/>
      <c r="AQ113" s="227"/>
      <c r="AR113" s="227"/>
      <c r="AS113" s="213"/>
      <c r="AT113" s="213"/>
      <c r="AU113" s="214"/>
      <c r="AV113" s="214"/>
      <c r="AW113" s="213"/>
      <c r="AX113" s="213"/>
      <c r="AY113" s="213"/>
      <c r="AZ113" s="213"/>
      <c r="BA113" s="213"/>
      <c r="BB113" s="213"/>
      <c r="BC113" s="227"/>
      <c r="BD113" s="277">
        <f t="shared" si="13"/>
        <v>0</v>
      </c>
      <c r="BE113" s="278">
        <f t="shared" si="14"/>
        <v>0</v>
      </c>
      <c r="BF113" s="279">
        <f t="shared" si="15"/>
        <v>0</v>
      </c>
      <c r="BG113" s="280">
        <f t="shared" si="16"/>
        <v>0</v>
      </c>
      <c r="BH113" s="281">
        <f t="shared" si="17"/>
        <v>0</v>
      </c>
      <c r="BI113" s="282">
        <f t="shared" si="18"/>
        <v>0</v>
      </c>
      <c r="BJ113" s="283" t="str">
        <f t="shared" si="12"/>
        <v>ปรับปรุง</v>
      </c>
      <c r="BK113" s="284">
        <f t="shared" si="19"/>
        <v>3</v>
      </c>
    </row>
    <row r="114" spans="1:63" ht="14.25" customHeight="1">
      <c r="A114" s="34">
        <f t="shared" si="22"/>
        <v>19</v>
      </c>
      <c r="B114" s="34" t="str">
        <f t="shared" si="22"/>
        <v>เด็กหญิงทิตยา  พุฒกลาง</v>
      </c>
      <c r="C114" s="65" t="str">
        <f t="shared" si="21"/>
        <v xml:space="preserve">  </v>
      </c>
      <c r="D114" s="65" t="str">
        <f t="shared" si="21"/>
        <v xml:space="preserve">  </v>
      </c>
      <c r="E114" s="65" t="str">
        <f t="shared" si="21"/>
        <v xml:space="preserve">  </v>
      </c>
      <c r="F114" s="65" t="str">
        <f t="shared" si="21"/>
        <v xml:space="preserve">  </v>
      </c>
      <c r="G114" s="65" t="str">
        <f t="shared" si="21"/>
        <v xml:space="preserve">  </v>
      </c>
      <c r="H114" s="65" t="str">
        <f t="shared" si="21"/>
        <v xml:space="preserve">  </v>
      </c>
      <c r="I114" s="65" t="str">
        <f t="shared" si="21"/>
        <v xml:space="preserve">  </v>
      </c>
      <c r="J114" s="65" t="str">
        <f t="shared" si="21"/>
        <v xml:space="preserve">  </v>
      </c>
      <c r="K114" s="65" t="str">
        <f t="shared" si="21"/>
        <v xml:space="preserve">  </v>
      </c>
      <c r="L114" s="65" t="str">
        <f t="shared" si="21"/>
        <v xml:space="preserve">  </v>
      </c>
      <c r="M114" s="65" t="str">
        <f t="shared" si="21"/>
        <v xml:space="preserve">  </v>
      </c>
      <c r="N114" s="65" t="str">
        <f t="shared" si="21"/>
        <v xml:space="preserve">  </v>
      </c>
      <c r="O114" s="65" t="str">
        <f t="shared" si="21"/>
        <v xml:space="preserve">  </v>
      </c>
      <c r="P114" s="65" t="str">
        <f t="shared" si="21"/>
        <v xml:space="preserve">  </v>
      </c>
      <c r="Q114" s="65" t="str">
        <f t="shared" si="21"/>
        <v xml:space="preserve">  </v>
      </c>
      <c r="R114" s="65" t="str">
        <f t="shared" si="21"/>
        <v xml:space="preserve">  </v>
      </c>
      <c r="S114" s="65" t="str">
        <f t="shared" si="21"/>
        <v xml:space="preserve">  </v>
      </c>
      <c r="T114" s="65" t="str">
        <f t="shared" si="21"/>
        <v xml:space="preserve">  </v>
      </c>
      <c r="U114" s="65" t="str">
        <f t="shared" si="21"/>
        <v xml:space="preserve">  </v>
      </c>
      <c r="V114" s="65" t="str">
        <f t="shared" si="21"/>
        <v xml:space="preserve">  </v>
      </c>
      <c r="W114" s="65" t="str">
        <f t="shared" si="21"/>
        <v xml:space="preserve">  </v>
      </c>
      <c r="X114" s="65" t="str">
        <f t="shared" si="21"/>
        <v xml:space="preserve">  </v>
      </c>
      <c r="Y114" s="65" t="str">
        <f t="shared" si="21"/>
        <v xml:space="preserve">  </v>
      </c>
      <c r="Z114" s="65" t="str">
        <f t="shared" si="21"/>
        <v xml:space="preserve">  </v>
      </c>
      <c r="AA114" s="65" t="str">
        <f t="shared" si="21"/>
        <v xml:space="preserve">  </v>
      </c>
      <c r="AB114" s="65" t="str">
        <f t="shared" si="21"/>
        <v xml:space="preserve">  </v>
      </c>
      <c r="AC114" s="65" t="str">
        <f t="shared" si="21"/>
        <v xml:space="preserve">  </v>
      </c>
      <c r="AD114" s="65" t="str">
        <f t="shared" si="21"/>
        <v xml:space="preserve">  </v>
      </c>
      <c r="AE114" s="65" t="str">
        <f t="shared" si="21"/>
        <v xml:space="preserve">  </v>
      </c>
      <c r="AF114" s="65" t="str">
        <f t="shared" si="21"/>
        <v xml:space="preserve">  </v>
      </c>
      <c r="AG114" s="227"/>
      <c r="AH114" s="227"/>
      <c r="AI114" s="227"/>
      <c r="AJ114" s="227"/>
      <c r="AK114" s="227"/>
      <c r="AL114" s="227"/>
      <c r="AM114" s="227"/>
      <c r="AN114" s="227"/>
      <c r="AO114" s="227"/>
      <c r="AP114" s="227"/>
      <c r="AQ114" s="227"/>
      <c r="AR114" s="227"/>
      <c r="AS114" s="213"/>
      <c r="AT114" s="213"/>
      <c r="AU114" s="214"/>
      <c r="AV114" s="214"/>
      <c r="AW114" s="213"/>
      <c r="AX114" s="213"/>
      <c r="AY114" s="213"/>
      <c r="AZ114" s="213"/>
      <c r="BA114" s="213"/>
      <c r="BB114" s="213"/>
      <c r="BC114" s="227"/>
      <c r="BD114" s="277">
        <f t="shared" si="13"/>
        <v>0</v>
      </c>
      <c r="BE114" s="278">
        <f t="shared" si="14"/>
        <v>0</v>
      </c>
      <c r="BF114" s="279">
        <f t="shared" si="15"/>
        <v>0</v>
      </c>
      <c r="BG114" s="280">
        <f t="shared" si="16"/>
        <v>0</v>
      </c>
      <c r="BH114" s="281">
        <f t="shared" si="17"/>
        <v>0</v>
      </c>
      <c r="BI114" s="282">
        <f t="shared" si="18"/>
        <v>0</v>
      </c>
      <c r="BJ114" s="283" t="str">
        <f t="shared" si="12"/>
        <v>ปรับปรุง</v>
      </c>
      <c r="BK114" s="284">
        <f t="shared" si="19"/>
        <v>3</v>
      </c>
    </row>
    <row r="115" spans="1:63" ht="14.25" customHeight="1">
      <c r="A115" s="34">
        <f t="shared" si="22"/>
        <v>20</v>
      </c>
      <c r="B115" s="34" t="str">
        <f t="shared" si="22"/>
        <v>เด็กหญิงจารุรัตน์  พูนพิน</v>
      </c>
      <c r="C115" s="65" t="str">
        <f t="shared" si="21"/>
        <v xml:space="preserve">  </v>
      </c>
      <c r="D115" s="65" t="str">
        <f t="shared" si="21"/>
        <v xml:space="preserve">  </v>
      </c>
      <c r="E115" s="65" t="str">
        <f t="shared" si="21"/>
        <v xml:space="preserve">  </v>
      </c>
      <c r="F115" s="65" t="str">
        <f t="shared" si="21"/>
        <v xml:space="preserve">  </v>
      </c>
      <c r="G115" s="65" t="str">
        <f t="shared" si="21"/>
        <v xml:space="preserve">  </v>
      </c>
      <c r="H115" s="65" t="str">
        <f t="shared" si="21"/>
        <v xml:space="preserve">  </v>
      </c>
      <c r="I115" s="65" t="str">
        <f t="shared" si="21"/>
        <v xml:space="preserve">  </v>
      </c>
      <c r="J115" s="65" t="str">
        <f t="shared" si="21"/>
        <v xml:space="preserve">  </v>
      </c>
      <c r="K115" s="65" t="str">
        <f t="shared" si="21"/>
        <v xml:space="preserve">  </v>
      </c>
      <c r="L115" s="65" t="str">
        <f t="shared" si="21"/>
        <v xml:space="preserve">  </v>
      </c>
      <c r="M115" s="65" t="str">
        <f t="shared" si="21"/>
        <v xml:space="preserve">  </v>
      </c>
      <c r="N115" s="65" t="str">
        <f t="shared" si="21"/>
        <v xml:space="preserve">  </v>
      </c>
      <c r="O115" s="65" t="str">
        <f t="shared" si="21"/>
        <v xml:space="preserve">  </v>
      </c>
      <c r="P115" s="65" t="str">
        <f t="shared" si="21"/>
        <v xml:space="preserve">  </v>
      </c>
      <c r="Q115" s="65" t="str">
        <f t="shared" si="21"/>
        <v xml:space="preserve">  </v>
      </c>
      <c r="R115" s="65" t="str">
        <f t="shared" ref="R115:AF115" si="23">IF(R28&lt;=0,"  ",IF(R28=R$7,R$6,0))</f>
        <v xml:space="preserve">  </v>
      </c>
      <c r="S115" s="65" t="str">
        <f t="shared" si="23"/>
        <v xml:space="preserve">  </v>
      </c>
      <c r="T115" s="65" t="str">
        <f t="shared" si="23"/>
        <v xml:space="preserve">  </v>
      </c>
      <c r="U115" s="65" t="str">
        <f t="shared" si="23"/>
        <v xml:space="preserve">  </v>
      </c>
      <c r="V115" s="65" t="str">
        <f t="shared" si="23"/>
        <v xml:space="preserve">  </v>
      </c>
      <c r="W115" s="65" t="str">
        <f t="shared" si="23"/>
        <v xml:space="preserve">  </v>
      </c>
      <c r="X115" s="65" t="str">
        <f t="shared" si="23"/>
        <v xml:space="preserve">  </v>
      </c>
      <c r="Y115" s="65" t="str">
        <f t="shared" si="23"/>
        <v xml:space="preserve">  </v>
      </c>
      <c r="Z115" s="65" t="str">
        <f t="shared" si="23"/>
        <v xml:space="preserve">  </v>
      </c>
      <c r="AA115" s="65" t="str">
        <f t="shared" si="23"/>
        <v xml:space="preserve">  </v>
      </c>
      <c r="AB115" s="65" t="str">
        <f t="shared" si="23"/>
        <v xml:space="preserve">  </v>
      </c>
      <c r="AC115" s="65" t="str">
        <f t="shared" si="23"/>
        <v xml:space="preserve">  </v>
      </c>
      <c r="AD115" s="65" t="str">
        <f t="shared" si="23"/>
        <v xml:space="preserve">  </v>
      </c>
      <c r="AE115" s="65" t="str">
        <f t="shared" si="23"/>
        <v xml:space="preserve">  </v>
      </c>
      <c r="AF115" s="65" t="str">
        <f t="shared" si="23"/>
        <v xml:space="preserve">  </v>
      </c>
      <c r="AG115" s="227"/>
      <c r="AH115" s="227"/>
      <c r="AI115" s="227"/>
      <c r="AJ115" s="227"/>
      <c r="AK115" s="227"/>
      <c r="AL115" s="227"/>
      <c r="AM115" s="227"/>
      <c r="AN115" s="227"/>
      <c r="AO115" s="227"/>
      <c r="AP115" s="227"/>
      <c r="AQ115" s="227"/>
      <c r="AR115" s="227"/>
      <c r="AS115" s="213"/>
      <c r="AT115" s="213"/>
      <c r="AU115" s="214"/>
      <c r="AV115" s="214"/>
      <c r="AW115" s="213"/>
      <c r="AX115" s="213"/>
      <c r="AY115" s="213"/>
      <c r="AZ115" s="213"/>
      <c r="BA115" s="213"/>
      <c r="BB115" s="213"/>
      <c r="BC115" s="227"/>
      <c r="BD115" s="277">
        <f t="shared" si="13"/>
        <v>0</v>
      </c>
      <c r="BE115" s="278">
        <f t="shared" si="14"/>
        <v>0</v>
      </c>
      <c r="BF115" s="279">
        <f t="shared" si="15"/>
        <v>0</v>
      </c>
      <c r="BG115" s="280">
        <f t="shared" si="16"/>
        <v>0</v>
      </c>
      <c r="BH115" s="281">
        <f t="shared" si="17"/>
        <v>0</v>
      </c>
      <c r="BI115" s="282">
        <f t="shared" si="18"/>
        <v>0</v>
      </c>
      <c r="BJ115" s="283" t="str">
        <f t="shared" si="12"/>
        <v>ปรับปรุง</v>
      </c>
      <c r="BK115" s="284">
        <f t="shared" si="19"/>
        <v>3</v>
      </c>
    </row>
    <row r="116" spans="1:63" ht="14.25" customHeight="1">
      <c r="A116" s="34">
        <f t="shared" si="22"/>
        <v>21</v>
      </c>
      <c r="B116" s="34" t="str">
        <f t="shared" si="22"/>
        <v>เด็กหญิงเบญจมาศ  คำสิงห์นอก</v>
      </c>
      <c r="C116" s="65" t="str">
        <f t="shared" ref="C116:AF122" si="24">IF(C29&lt;=0,"  ",IF(C29=C$7,C$6,0))</f>
        <v xml:space="preserve">  </v>
      </c>
      <c r="D116" s="65" t="str">
        <f t="shared" si="24"/>
        <v xml:space="preserve">  </v>
      </c>
      <c r="E116" s="65" t="str">
        <f t="shared" si="24"/>
        <v xml:space="preserve">  </v>
      </c>
      <c r="F116" s="65" t="str">
        <f t="shared" si="24"/>
        <v xml:space="preserve">  </v>
      </c>
      <c r="G116" s="65" t="str">
        <f t="shared" si="24"/>
        <v xml:space="preserve">  </v>
      </c>
      <c r="H116" s="65" t="str">
        <f t="shared" si="24"/>
        <v xml:space="preserve">  </v>
      </c>
      <c r="I116" s="65" t="str">
        <f t="shared" si="24"/>
        <v xml:space="preserve">  </v>
      </c>
      <c r="J116" s="65" t="str">
        <f t="shared" si="24"/>
        <v xml:space="preserve">  </v>
      </c>
      <c r="K116" s="65" t="str">
        <f t="shared" si="24"/>
        <v xml:space="preserve">  </v>
      </c>
      <c r="L116" s="65" t="str">
        <f t="shared" si="24"/>
        <v xml:space="preserve">  </v>
      </c>
      <c r="M116" s="65" t="str">
        <f t="shared" si="24"/>
        <v xml:space="preserve">  </v>
      </c>
      <c r="N116" s="65" t="str">
        <f t="shared" si="24"/>
        <v xml:space="preserve">  </v>
      </c>
      <c r="O116" s="65" t="str">
        <f t="shared" si="24"/>
        <v xml:space="preserve">  </v>
      </c>
      <c r="P116" s="65" t="str">
        <f t="shared" si="24"/>
        <v xml:space="preserve">  </v>
      </c>
      <c r="Q116" s="65" t="str">
        <f t="shared" si="24"/>
        <v xml:space="preserve">  </v>
      </c>
      <c r="R116" s="65" t="str">
        <f t="shared" si="24"/>
        <v xml:space="preserve">  </v>
      </c>
      <c r="S116" s="65" t="str">
        <f t="shared" si="24"/>
        <v xml:space="preserve">  </v>
      </c>
      <c r="T116" s="65" t="str">
        <f t="shared" si="24"/>
        <v xml:space="preserve">  </v>
      </c>
      <c r="U116" s="65" t="str">
        <f t="shared" si="24"/>
        <v xml:space="preserve">  </v>
      </c>
      <c r="V116" s="65" t="str">
        <f t="shared" si="24"/>
        <v xml:space="preserve">  </v>
      </c>
      <c r="W116" s="65" t="str">
        <f t="shared" si="24"/>
        <v xml:space="preserve">  </v>
      </c>
      <c r="X116" s="65" t="str">
        <f t="shared" si="24"/>
        <v xml:space="preserve">  </v>
      </c>
      <c r="Y116" s="65" t="str">
        <f t="shared" si="24"/>
        <v xml:space="preserve">  </v>
      </c>
      <c r="Z116" s="65" t="str">
        <f t="shared" si="24"/>
        <v xml:space="preserve">  </v>
      </c>
      <c r="AA116" s="65" t="str">
        <f t="shared" si="24"/>
        <v xml:space="preserve">  </v>
      </c>
      <c r="AB116" s="65" t="str">
        <f t="shared" si="24"/>
        <v xml:space="preserve">  </v>
      </c>
      <c r="AC116" s="65" t="str">
        <f t="shared" si="24"/>
        <v xml:space="preserve">  </v>
      </c>
      <c r="AD116" s="65" t="str">
        <f t="shared" si="24"/>
        <v xml:space="preserve">  </v>
      </c>
      <c r="AE116" s="65" t="str">
        <f t="shared" si="24"/>
        <v xml:space="preserve">  </v>
      </c>
      <c r="AF116" s="65" t="str">
        <f t="shared" si="24"/>
        <v xml:space="preserve">  </v>
      </c>
      <c r="AG116" s="227"/>
      <c r="AH116" s="227"/>
      <c r="AI116" s="227"/>
      <c r="AJ116" s="227"/>
      <c r="AK116" s="227"/>
      <c r="AL116" s="227"/>
      <c r="AM116" s="227"/>
      <c r="AN116" s="227"/>
      <c r="AO116" s="227"/>
      <c r="AP116" s="227"/>
      <c r="AQ116" s="227"/>
      <c r="AR116" s="227"/>
      <c r="AS116" s="213"/>
      <c r="AT116" s="213"/>
      <c r="AU116" s="214"/>
      <c r="AV116" s="214"/>
      <c r="AW116" s="213"/>
      <c r="AX116" s="213"/>
      <c r="AY116" s="213"/>
      <c r="AZ116" s="213"/>
      <c r="BA116" s="213"/>
      <c r="BB116" s="213"/>
      <c r="BC116" s="227"/>
      <c r="BD116" s="277">
        <f t="shared" si="13"/>
        <v>0</v>
      </c>
      <c r="BE116" s="278">
        <f t="shared" si="14"/>
        <v>0</v>
      </c>
      <c r="BF116" s="279">
        <f t="shared" si="15"/>
        <v>0</v>
      </c>
      <c r="BG116" s="280">
        <f t="shared" si="16"/>
        <v>0</v>
      </c>
      <c r="BH116" s="281">
        <f t="shared" si="17"/>
        <v>0</v>
      </c>
      <c r="BI116" s="282">
        <f t="shared" si="18"/>
        <v>0</v>
      </c>
      <c r="BJ116" s="283" t="str">
        <f t="shared" si="12"/>
        <v>ปรับปรุง</v>
      </c>
      <c r="BK116" s="284">
        <f t="shared" si="19"/>
        <v>3</v>
      </c>
    </row>
    <row r="117" spans="1:63" ht="14.25" customHeight="1">
      <c r="A117" s="34">
        <f t="shared" si="22"/>
        <v>22</v>
      </c>
      <c r="B117" s="34" t="str">
        <f t="shared" si="22"/>
        <v>เด็กหญิงชนัญญ์ธิดา  ฤทธิ์เดช</v>
      </c>
      <c r="C117" s="65" t="str">
        <f t="shared" si="24"/>
        <v xml:space="preserve">  </v>
      </c>
      <c r="D117" s="65" t="str">
        <f t="shared" si="24"/>
        <v xml:space="preserve">  </v>
      </c>
      <c r="E117" s="65" t="str">
        <f t="shared" si="24"/>
        <v xml:space="preserve">  </v>
      </c>
      <c r="F117" s="65" t="str">
        <f t="shared" si="24"/>
        <v xml:space="preserve">  </v>
      </c>
      <c r="G117" s="65" t="str">
        <f t="shared" si="24"/>
        <v xml:space="preserve">  </v>
      </c>
      <c r="H117" s="65" t="str">
        <f t="shared" si="24"/>
        <v xml:space="preserve">  </v>
      </c>
      <c r="I117" s="65" t="str">
        <f t="shared" si="24"/>
        <v xml:space="preserve">  </v>
      </c>
      <c r="J117" s="65" t="str">
        <f t="shared" si="24"/>
        <v xml:space="preserve">  </v>
      </c>
      <c r="K117" s="65" t="str">
        <f t="shared" si="24"/>
        <v xml:space="preserve">  </v>
      </c>
      <c r="L117" s="65" t="str">
        <f t="shared" si="24"/>
        <v xml:space="preserve">  </v>
      </c>
      <c r="M117" s="65" t="str">
        <f t="shared" si="24"/>
        <v xml:space="preserve">  </v>
      </c>
      <c r="N117" s="65" t="str">
        <f t="shared" si="24"/>
        <v xml:space="preserve">  </v>
      </c>
      <c r="O117" s="65" t="str">
        <f t="shared" si="24"/>
        <v xml:space="preserve">  </v>
      </c>
      <c r="P117" s="65" t="str">
        <f t="shared" si="24"/>
        <v xml:space="preserve">  </v>
      </c>
      <c r="Q117" s="65" t="str">
        <f t="shared" si="24"/>
        <v xml:space="preserve">  </v>
      </c>
      <c r="R117" s="65" t="str">
        <f t="shared" si="24"/>
        <v xml:space="preserve">  </v>
      </c>
      <c r="S117" s="65" t="str">
        <f t="shared" si="24"/>
        <v xml:space="preserve">  </v>
      </c>
      <c r="T117" s="65" t="str">
        <f t="shared" si="24"/>
        <v xml:space="preserve">  </v>
      </c>
      <c r="U117" s="65" t="str">
        <f t="shared" si="24"/>
        <v xml:space="preserve">  </v>
      </c>
      <c r="V117" s="65" t="str">
        <f t="shared" si="24"/>
        <v xml:space="preserve">  </v>
      </c>
      <c r="W117" s="65" t="str">
        <f t="shared" si="24"/>
        <v xml:space="preserve">  </v>
      </c>
      <c r="X117" s="65" t="str">
        <f t="shared" si="24"/>
        <v xml:space="preserve">  </v>
      </c>
      <c r="Y117" s="65" t="str">
        <f t="shared" si="24"/>
        <v xml:space="preserve">  </v>
      </c>
      <c r="Z117" s="65" t="str">
        <f t="shared" si="24"/>
        <v xml:space="preserve">  </v>
      </c>
      <c r="AA117" s="65" t="str">
        <f t="shared" si="24"/>
        <v xml:space="preserve">  </v>
      </c>
      <c r="AB117" s="65" t="str">
        <f t="shared" si="24"/>
        <v xml:space="preserve">  </v>
      </c>
      <c r="AC117" s="65" t="str">
        <f t="shared" si="24"/>
        <v xml:space="preserve">  </v>
      </c>
      <c r="AD117" s="65" t="str">
        <f t="shared" si="24"/>
        <v xml:space="preserve">  </v>
      </c>
      <c r="AE117" s="65" t="str">
        <f t="shared" si="24"/>
        <v xml:space="preserve">  </v>
      </c>
      <c r="AF117" s="65" t="str">
        <f t="shared" si="24"/>
        <v xml:space="preserve">  </v>
      </c>
      <c r="AG117" s="227"/>
      <c r="AH117" s="227"/>
      <c r="AI117" s="227"/>
      <c r="AJ117" s="227"/>
      <c r="AK117" s="227"/>
      <c r="AL117" s="227"/>
      <c r="AM117" s="227"/>
      <c r="AN117" s="227"/>
      <c r="AO117" s="227"/>
      <c r="AP117" s="227"/>
      <c r="AQ117" s="227"/>
      <c r="AR117" s="227"/>
      <c r="AS117" s="213"/>
      <c r="AT117" s="213"/>
      <c r="AU117" s="214"/>
      <c r="AV117" s="214"/>
      <c r="AW117" s="213"/>
      <c r="AX117" s="213"/>
      <c r="AY117" s="213"/>
      <c r="AZ117" s="213"/>
      <c r="BA117" s="213"/>
      <c r="BB117" s="213"/>
      <c r="BC117" s="227"/>
      <c r="BD117" s="277">
        <f t="shared" si="13"/>
        <v>0</v>
      </c>
      <c r="BE117" s="278">
        <f t="shared" si="14"/>
        <v>0</v>
      </c>
      <c r="BF117" s="279">
        <f t="shared" si="15"/>
        <v>0</v>
      </c>
      <c r="BG117" s="280">
        <f t="shared" si="16"/>
        <v>0</v>
      </c>
      <c r="BH117" s="281">
        <f t="shared" si="17"/>
        <v>0</v>
      </c>
      <c r="BI117" s="282">
        <f t="shared" si="18"/>
        <v>0</v>
      </c>
      <c r="BJ117" s="283" t="str">
        <f t="shared" si="12"/>
        <v>ปรับปรุง</v>
      </c>
      <c r="BK117" s="284">
        <f t="shared" si="19"/>
        <v>3</v>
      </c>
    </row>
    <row r="118" spans="1:63" ht="14.25" customHeight="1">
      <c r="A118" s="34">
        <f t="shared" si="22"/>
        <v>23</v>
      </c>
      <c r="B118" s="34" t="str">
        <f t="shared" si="22"/>
        <v xml:space="preserve">  </v>
      </c>
      <c r="C118" s="65" t="str">
        <f t="shared" si="24"/>
        <v xml:space="preserve">  </v>
      </c>
      <c r="D118" s="65" t="str">
        <f t="shared" si="24"/>
        <v xml:space="preserve">  </v>
      </c>
      <c r="E118" s="65" t="str">
        <f t="shared" si="24"/>
        <v xml:space="preserve">  </v>
      </c>
      <c r="F118" s="65" t="str">
        <f t="shared" si="24"/>
        <v xml:space="preserve">  </v>
      </c>
      <c r="G118" s="65" t="str">
        <f t="shared" si="24"/>
        <v xml:space="preserve">  </v>
      </c>
      <c r="H118" s="65" t="str">
        <f t="shared" si="24"/>
        <v xml:space="preserve">  </v>
      </c>
      <c r="I118" s="65" t="str">
        <f t="shared" si="24"/>
        <v xml:space="preserve">  </v>
      </c>
      <c r="J118" s="65" t="str">
        <f t="shared" si="24"/>
        <v xml:space="preserve">  </v>
      </c>
      <c r="K118" s="65" t="str">
        <f t="shared" si="24"/>
        <v xml:space="preserve">  </v>
      </c>
      <c r="L118" s="65" t="str">
        <f t="shared" si="24"/>
        <v xml:space="preserve">  </v>
      </c>
      <c r="M118" s="65" t="str">
        <f t="shared" si="24"/>
        <v xml:space="preserve">  </v>
      </c>
      <c r="N118" s="65" t="str">
        <f t="shared" si="24"/>
        <v xml:space="preserve">  </v>
      </c>
      <c r="O118" s="65" t="str">
        <f t="shared" si="24"/>
        <v xml:space="preserve">  </v>
      </c>
      <c r="P118" s="65" t="str">
        <f t="shared" si="24"/>
        <v xml:space="preserve">  </v>
      </c>
      <c r="Q118" s="65" t="str">
        <f t="shared" si="24"/>
        <v xml:space="preserve">  </v>
      </c>
      <c r="R118" s="65" t="str">
        <f t="shared" si="24"/>
        <v xml:space="preserve">  </v>
      </c>
      <c r="S118" s="65" t="str">
        <f t="shared" si="24"/>
        <v xml:space="preserve">  </v>
      </c>
      <c r="T118" s="65" t="str">
        <f t="shared" si="24"/>
        <v xml:space="preserve">  </v>
      </c>
      <c r="U118" s="65" t="str">
        <f t="shared" si="24"/>
        <v xml:space="preserve">  </v>
      </c>
      <c r="V118" s="65" t="str">
        <f t="shared" si="24"/>
        <v xml:space="preserve">  </v>
      </c>
      <c r="W118" s="65" t="str">
        <f t="shared" si="24"/>
        <v xml:space="preserve">  </v>
      </c>
      <c r="X118" s="65" t="str">
        <f t="shared" si="24"/>
        <v xml:space="preserve">  </v>
      </c>
      <c r="Y118" s="65" t="str">
        <f t="shared" si="24"/>
        <v xml:space="preserve">  </v>
      </c>
      <c r="Z118" s="65" t="str">
        <f t="shared" si="24"/>
        <v xml:space="preserve">  </v>
      </c>
      <c r="AA118" s="65" t="str">
        <f t="shared" si="24"/>
        <v xml:space="preserve">  </v>
      </c>
      <c r="AB118" s="65" t="str">
        <f t="shared" si="24"/>
        <v xml:space="preserve">  </v>
      </c>
      <c r="AC118" s="65" t="str">
        <f t="shared" si="24"/>
        <v xml:space="preserve">  </v>
      </c>
      <c r="AD118" s="65" t="str">
        <f t="shared" si="24"/>
        <v xml:space="preserve">  </v>
      </c>
      <c r="AE118" s="65" t="str">
        <f t="shared" si="24"/>
        <v xml:space="preserve">  </v>
      </c>
      <c r="AF118" s="65" t="str">
        <f t="shared" si="24"/>
        <v xml:space="preserve">  </v>
      </c>
      <c r="AG118" s="227"/>
      <c r="AH118" s="227"/>
      <c r="AI118" s="227"/>
      <c r="AJ118" s="227"/>
      <c r="AK118" s="227"/>
      <c r="AL118" s="227"/>
      <c r="AM118" s="227"/>
      <c r="AN118" s="227"/>
      <c r="AO118" s="227"/>
      <c r="AP118" s="227"/>
      <c r="AQ118" s="227"/>
      <c r="AR118" s="227"/>
      <c r="AS118" s="213"/>
      <c r="AT118" s="213"/>
      <c r="AU118" s="214"/>
      <c r="AV118" s="214"/>
      <c r="AW118" s="213"/>
      <c r="AX118" s="213"/>
      <c r="AY118" s="213"/>
      <c r="AZ118" s="213"/>
      <c r="BA118" s="213"/>
      <c r="BB118" s="213"/>
      <c r="BC118" s="227"/>
      <c r="BD118" s="277">
        <f t="shared" si="13"/>
        <v>0</v>
      </c>
      <c r="BE118" s="278">
        <f t="shared" si="14"/>
        <v>0</v>
      </c>
      <c r="BF118" s="279">
        <f t="shared" si="15"/>
        <v>0</v>
      </c>
      <c r="BG118" s="280">
        <f t="shared" si="16"/>
        <v>0</v>
      </c>
      <c r="BH118" s="281">
        <f t="shared" si="17"/>
        <v>0</v>
      </c>
      <c r="BI118" s="282">
        <f t="shared" si="18"/>
        <v>0</v>
      </c>
      <c r="BJ118" s="283" t="str">
        <f t="shared" si="12"/>
        <v>ปรับปรุง</v>
      </c>
      <c r="BK118" s="284">
        <f t="shared" si="19"/>
        <v>3</v>
      </c>
    </row>
    <row r="119" spans="1:63" ht="14.25" customHeight="1">
      <c r="A119" s="34">
        <f t="shared" si="22"/>
        <v>24</v>
      </c>
      <c r="B119" s="34" t="str">
        <f t="shared" si="22"/>
        <v xml:space="preserve">  </v>
      </c>
      <c r="C119" s="65" t="str">
        <f t="shared" si="24"/>
        <v xml:space="preserve">  </v>
      </c>
      <c r="D119" s="65" t="str">
        <f t="shared" si="24"/>
        <v xml:space="preserve">  </v>
      </c>
      <c r="E119" s="65" t="str">
        <f t="shared" si="24"/>
        <v xml:space="preserve">  </v>
      </c>
      <c r="F119" s="65" t="str">
        <f t="shared" si="24"/>
        <v xml:space="preserve">  </v>
      </c>
      <c r="G119" s="65" t="str">
        <f t="shared" si="24"/>
        <v xml:space="preserve">  </v>
      </c>
      <c r="H119" s="65" t="str">
        <f t="shared" si="24"/>
        <v xml:space="preserve">  </v>
      </c>
      <c r="I119" s="65" t="str">
        <f t="shared" si="24"/>
        <v xml:space="preserve">  </v>
      </c>
      <c r="J119" s="65" t="str">
        <f t="shared" si="24"/>
        <v xml:space="preserve">  </v>
      </c>
      <c r="K119" s="65" t="str">
        <f t="shared" si="24"/>
        <v xml:space="preserve">  </v>
      </c>
      <c r="L119" s="65" t="str">
        <f t="shared" si="24"/>
        <v xml:space="preserve">  </v>
      </c>
      <c r="M119" s="65" t="str">
        <f t="shared" si="24"/>
        <v xml:space="preserve">  </v>
      </c>
      <c r="N119" s="65" t="str">
        <f t="shared" si="24"/>
        <v xml:space="preserve">  </v>
      </c>
      <c r="O119" s="65" t="str">
        <f t="shared" si="24"/>
        <v xml:space="preserve">  </v>
      </c>
      <c r="P119" s="65" t="str">
        <f t="shared" si="24"/>
        <v xml:space="preserve">  </v>
      </c>
      <c r="Q119" s="65" t="str">
        <f t="shared" si="24"/>
        <v xml:space="preserve">  </v>
      </c>
      <c r="R119" s="65" t="str">
        <f t="shared" si="24"/>
        <v xml:space="preserve">  </v>
      </c>
      <c r="S119" s="65" t="str">
        <f t="shared" si="24"/>
        <v xml:space="preserve">  </v>
      </c>
      <c r="T119" s="65" t="str">
        <f t="shared" si="24"/>
        <v xml:space="preserve">  </v>
      </c>
      <c r="U119" s="65" t="str">
        <f t="shared" si="24"/>
        <v xml:space="preserve">  </v>
      </c>
      <c r="V119" s="65" t="str">
        <f t="shared" si="24"/>
        <v xml:space="preserve">  </v>
      </c>
      <c r="W119" s="65" t="str">
        <f t="shared" si="24"/>
        <v xml:space="preserve">  </v>
      </c>
      <c r="X119" s="65" t="str">
        <f t="shared" si="24"/>
        <v xml:space="preserve">  </v>
      </c>
      <c r="Y119" s="65" t="str">
        <f t="shared" si="24"/>
        <v xml:space="preserve">  </v>
      </c>
      <c r="Z119" s="65" t="str">
        <f t="shared" si="24"/>
        <v xml:space="preserve">  </v>
      </c>
      <c r="AA119" s="65" t="str">
        <f t="shared" si="24"/>
        <v xml:space="preserve">  </v>
      </c>
      <c r="AB119" s="65" t="str">
        <f t="shared" si="24"/>
        <v xml:space="preserve">  </v>
      </c>
      <c r="AC119" s="65" t="str">
        <f t="shared" si="24"/>
        <v xml:space="preserve">  </v>
      </c>
      <c r="AD119" s="65" t="str">
        <f t="shared" si="24"/>
        <v xml:space="preserve">  </v>
      </c>
      <c r="AE119" s="65" t="str">
        <f t="shared" si="24"/>
        <v xml:space="preserve">  </v>
      </c>
      <c r="AF119" s="65" t="str">
        <f t="shared" si="24"/>
        <v xml:space="preserve">  </v>
      </c>
      <c r="AG119" s="227"/>
      <c r="AH119" s="227"/>
      <c r="AI119" s="227"/>
      <c r="AJ119" s="227"/>
      <c r="AK119" s="227"/>
      <c r="AL119" s="227"/>
      <c r="AM119" s="227"/>
      <c r="AN119" s="227"/>
      <c r="AO119" s="227"/>
      <c r="AP119" s="227"/>
      <c r="AQ119" s="227"/>
      <c r="AR119" s="227"/>
      <c r="AS119" s="165"/>
      <c r="AT119" s="165"/>
      <c r="AU119" s="165"/>
      <c r="AV119" s="165"/>
      <c r="AW119" s="165"/>
      <c r="AX119" s="165"/>
      <c r="AY119" s="165"/>
      <c r="AZ119" s="165"/>
      <c r="BA119" s="165"/>
      <c r="BB119" s="165"/>
      <c r="BC119" s="227"/>
      <c r="BD119" s="277">
        <f t="shared" si="13"/>
        <v>0</v>
      </c>
      <c r="BE119" s="278">
        <f t="shared" si="14"/>
        <v>0</v>
      </c>
      <c r="BF119" s="279">
        <f t="shared" si="15"/>
        <v>0</v>
      </c>
      <c r="BG119" s="280">
        <f t="shared" si="16"/>
        <v>0</v>
      </c>
      <c r="BH119" s="281">
        <f t="shared" si="17"/>
        <v>0</v>
      </c>
      <c r="BI119" s="282">
        <f t="shared" si="18"/>
        <v>0</v>
      </c>
      <c r="BJ119" s="283" t="str">
        <f t="shared" si="12"/>
        <v>ปรับปรุง</v>
      </c>
      <c r="BK119" s="284">
        <f t="shared" si="19"/>
        <v>3</v>
      </c>
    </row>
    <row r="120" spans="1:63" ht="14.25" customHeight="1">
      <c r="A120" s="34">
        <f t="shared" si="22"/>
        <v>25</v>
      </c>
      <c r="B120" s="34" t="str">
        <f t="shared" si="22"/>
        <v xml:space="preserve">  </v>
      </c>
      <c r="C120" s="65" t="str">
        <f t="shared" si="24"/>
        <v xml:space="preserve">  </v>
      </c>
      <c r="D120" s="65" t="str">
        <f t="shared" si="24"/>
        <v xml:space="preserve">  </v>
      </c>
      <c r="E120" s="65" t="str">
        <f t="shared" si="24"/>
        <v xml:space="preserve">  </v>
      </c>
      <c r="F120" s="65" t="str">
        <f t="shared" si="24"/>
        <v xml:space="preserve">  </v>
      </c>
      <c r="G120" s="65" t="str">
        <f t="shared" si="24"/>
        <v xml:space="preserve">  </v>
      </c>
      <c r="H120" s="65" t="str">
        <f t="shared" si="24"/>
        <v xml:space="preserve">  </v>
      </c>
      <c r="I120" s="65" t="str">
        <f t="shared" si="24"/>
        <v xml:space="preserve">  </v>
      </c>
      <c r="J120" s="65" t="str">
        <f t="shared" si="24"/>
        <v xml:space="preserve">  </v>
      </c>
      <c r="K120" s="65" t="str">
        <f t="shared" si="24"/>
        <v xml:space="preserve">  </v>
      </c>
      <c r="L120" s="65" t="str">
        <f t="shared" si="24"/>
        <v xml:space="preserve">  </v>
      </c>
      <c r="M120" s="65" t="str">
        <f t="shared" si="24"/>
        <v xml:space="preserve">  </v>
      </c>
      <c r="N120" s="65" t="str">
        <f t="shared" si="24"/>
        <v xml:space="preserve">  </v>
      </c>
      <c r="O120" s="65" t="str">
        <f t="shared" si="24"/>
        <v xml:space="preserve">  </v>
      </c>
      <c r="P120" s="65" t="str">
        <f t="shared" si="24"/>
        <v xml:space="preserve">  </v>
      </c>
      <c r="Q120" s="65" t="str">
        <f t="shared" si="24"/>
        <v xml:space="preserve">  </v>
      </c>
      <c r="R120" s="65" t="str">
        <f t="shared" si="24"/>
        <v xml:space="preserve">  </v>
      </c>
      <c r="S120" s="65" t="str">
        <f t="shared" si="24"/>
        <v xml:space="preserve">  </v>
      </c>
      <c r="T120" s="65" t="str">
        <f t="shared" si="24"/>
        <v xml:space="preserve">  </v>
      </c>
      <c r="U120" s="65" t="str">
        <f t="shared" si="24"/>
        <v xml:space="preserve">  </v>
      </c>
      <c r="V120" s="65" t="str">
        <f t="shared" si="24"/>
        <v xml:space="preserve">  </v>
      </c>
      <c r="W120" s="65" t="str">
        <f t="shared" si="24"/>
        <v xml:space="preserve">  </v>
      </c>
      <c r="X120" s="65" t="str">
        <f t="shared" si="24"/>
        <v xml:space="preserve">  </v>
      </c>
      <c r="Y120" s="65" t="str">
        <f t="shared" si="24"/>
        <v xml:space="preserve">  </v>
      </c>
      <c r="Z120" s="65" t="str">
        <f t="shared" si="24"/>
        <v xml:space="preserve">  </v>
      </c>
      <c r="AA120" s="65" t="str">
        <f t="shared" si="24"/>
        <v xml:space="preserve">  </v>
      </c>
      <c r="AB120" s="65" t="str">
        <f t="shared" si="24"/>
        <v xml:space="preserve">  </v>
      </c>
      <c r="AC120" s="65" t="str">
        <f t="shared" si="24"/>
        <v xml:space="preserve">  </v>
      </c>
      <c r="AD120" s="65" t="str">
        <f t="shared" si="24"/>
        <v xml:space="preserve">  </v>
      </c>
      <c r="AE120" s="65" t="str">
        <f t="shared" si="24"/>
        <v xml:space="preserve">  </v>
      </c>
      <c r="AF120" s="65" t="str">
        <f t="shared" si="24"/>
        <v xml:space="preserve">  </v>
      </c>
      <c r="AG120" s="227"/>
      <c r="AH120" s="227"/>
      <c r="AI120" s="227"/>
      <c r="AJ120" s="227"/>
      <c r="AK120" s="227"/>
      <c r="AL120" s="227"/>
      <c r="AM120" s="227"/>
      <c r="AN120" s="227"/>
      <c r="AO120" s="227"/>
      <c r="AP120" s="227"/>
      <c r="AQ120" s="227"/>
      <c r="AR120" s="227"/>
      <c r="AS120" s="165"/>
      <c r="AT120" s="165"/>
      <c r="AU120" s="165"/>
      <c r="AV120" s="165"/>
      <c r="AW120" s="165"/>
      <c r="AX120" s="165"/>
      <c r="AY120" s="165"/>
      <c r="AZ120" s="165"/>
      <c r="BA120" s="165"/>
      <c r="BB120" s="165"/>
      <c r="BC120" s="227"/>
      <c r="BD120" s="277">
        <f t="shared" si="13"/>
        <v>0</v>
      </c>
      <c r="BE120" s="278">
        <f t="shared" si="14"/>
        <v>0</v>
      </c>
      <c r="BF120" s="279">
        <f t="shared" si="15"/>
        <v>0</v>
      </c>
      <c r="BG120" s="280">
        <f t="shared" si="16"/>
        <v>0</v>
      </c>
      <c r="BH120" s="281">
        <f t="shared" si="17"/>
        <v>0</v>
      </c>
      <c r="BI120" s="282">
        <f t="shared" si="18"/>
        <v>0</v>
      </c>
      <c r="BJ120" s="283" t="str">
        <f t="shared" si="12"/>
        <v>ปรับปรุง</v>
      </c>
      <c r="BK120" s="284">
        <f t="shared" si="19"/>
        <v>3</v>
      </c>
    </row>
    <row r="121" spans="1:63" ht="14.25" customHeight="1">
      <c r="A121" s="34">
        <f t="shared" si="22"/>
        <v>26</v>
      </c>
      <c r="B121" s="34" t="str">
        <f t="shared" si="22"/>
        <v xml:space="preserve">  </v>
      </c>
      <c r="C121" s="65" t="str">
        <f t="shared" si="24"/>
        <v xml:space="preserve">  </v>
      </c>
      <c r="D121" s="65" t="str">
        <f t="shared" si="24"/>
        <v xml:space="preserve">  </v>
      </c>
      <c r="E121" s="65" t="str">
        <f t="shared" si="24"/>
        <v xml:space="preserve">  </v>
      </c>
      <c r="F121" s="65" t="str">
        <f t="shared" si="24"/>
        <v xml:space="preserve">  </v>
      </c>
      <c r="G121" s="65" t="str">
        <f t="shared" si="24"/>
        <v xml:space="preserve">  </v>
      </c>
      <c r="H121" s="65" t="str">
        <f t="shared" si="24"/>
        <v xml:space="preserve">  </v>
      </c>
      <c r="I121" s="65" t="str">
        <f t="shared" si="24"/>
        <v xml:space="preserve">  </v>
      </c>
      <c r="J121" s="65" t="str">
        <f t="shared" si="24"/>
        <v xml:space="preserve">  </v>
      </c>
      <c r="K121" s="65" t="str">
        <f t="shared" si="24"/>
        <v xml:space="preserve">  </v>
      </c>
      <c r="L121" s="65" t="str">
        <f t="shared" si="24"/>
        <v xml:space="preserve">  </v>
      </c>
      <c r="M121" s="65" t="str">
        <f t="shared" si="24"/>
        <v xml:space="preserve">  </v>
      </c>
      <c r="N121" s="65" t="str">
        <f t="shared" si="24"/>
        <v xml:space="preserve">  </v>
      </c>
      <c r="O121" s="65" t="str">
        <f t="shared" si="24"/>
        <v xml:space="preserve">  </v>
      </c>
      <c r="P121" s="65" t="str">
        <f t="shared" si="24"/>
        <v xml:space="preserve">  </v>
      </c>
      <c r="Q121" s="65" t="str">
        <f t="shared" si="24"/>
        <v xml:space="preserve">  </v>
      </c>
      <c r="R121" s="65" t="str">
        <f t="shared" si="24"/>
        <v xml:space="preserve">  </v>
      </c>
      <c r="S121" s="65" t="str">
        <f t="shared" si="24"/>
        <v xml:space="preserve">  </v>
      </c>
      <c r="T121" s="65" t="str">
        <f t="shared" si="24"/>
        <v xml:space="preserve">  </v>
      </c>
      <c r="U121" s="65" t="str">
        <f t="shared" si="24"/>
        <v xml:space="preserve">  </v>
      </c>
      <c r="V121" s="65" t="str">
        <f t="shared" si="24"/>
        <v xml:space="preserve">  </v>
      </c>
      <c r="W121" s="65" t="str">
        <f t="shared" si="24"/>
        <v xml:space="preserve">  </v>
      </c>
      <c r="X121" s="65" t="str">
        <f t="shared" si="24"/>
        <v xml:space="preserve">  </v>
      </c>
      <c r="Y121" s="65" t="str">
        <f t="shared" si="24"/>
        <v xml:space="preserve">  </v>
      </c>
      <c r="Z121" s="65" t="str">
        <f t="shared" si="24"/>
        <v xml:space="preserve">  </v>
      </c>
      <c r="AA121" s="65" t="str">
        <f t="shared" si="24"/>
        <v xml:space="preserve">  </v>
      </c>
      <c r="AB121" s="65" t="str">
        <f t="shared" si="24"/>
        <v xml:space="preserve">  </v>
      </c>
      <c r="AC121" s="65" t="str">
        <f t="shared" si="24"/>
        <v xml:space="preserve">  </v>
      </c>
      <c r="AD121" s="65" t="str">
        <f t="shared" si="24"/>
        <v xml:space="preserve">  </v>
      </c>
      <c r="AE121" s="65" t="str">
        <f t="shared" si="24"/>
        <v xml:space="preserve">  </v>
      </c>
      <c r="AF121" s="65" t="str">
        <f t="shared" si="24"/>
        <v xml:space="preserve">  </v>
      </c>
      <c r="AG121" s="227"/>
      <c r="AH121" s="227"/>
      <c r="AI121" s="227"/>
      <c r="AJ121" s="227"/>
      <c r="AK121" s="227"/>
      <c r="AL121" s="227"/>
      <c r="AM121" s="227"/>
      <c r="AN121" s="227"/>
      <c r="AO121" s="227"/>
      <c r="AP121" s="227"/>
      <c r="AQ121" s="227"/>
      <c r="AR121" s="227"/>
      <c r="AS121" s="165"/>
      <c r="AT121" s="165"/>
      <c r="AU121" s="165"/>
      <c r="AV121" s="165"/>
      <c r="AW121" s="165"/>
      <c r="AX121" s="165"/>
      <c r="AY121" s="165"/>
      <c r="AZ121" s="165"/>
      <c r="BA121" s="165"/>
      <c r="BB121" s="165"/>
      <c r="BC121" s="227"/>
      <c r="BD121" s="277">
        <f t="shared" si="13"/>
        <v>0</v>
      </c>
      <c r="BE121" s="278">
        <f t="shared" si="14"/>
        <v>0</v>
      </c>
      <c r="BF121" s="279">
        <f t="shared" si="15"/>
        <v>0</v>
      </c>
      <c r="BG121" s="280">
        <f t="shared" si="16"/>
        <v>0</v>
      </c>
      <c r="BH121" s="281">
        <f t="shared" si="17"/>
        <v>0</v>
      </c>
      <c r="BI121" s="282">
        <f t="shared" si="18"/>
        <v>0</v>
      </c>
      <c r="BJ121" s="283" t="str">
        <f t="shared" si="12"/>
        <v>ปรับปรุง</v>
      </c>
      <c r="BK121" s="284">
        <f t="shared" si="19"/>
        <v>3</v>
      </c>
    </row>
    <row r="122" spans="1:63" ht="14.25" customHeight="1">
      <c r="A122" s="34">
        <f t="shared" si="22"/>
        <v>27</v>
      </c>
      <c r="B122" s="34" t="str">
        <f t="shared" si="22"/>
        <v xml:space="preserve">  </v>
      </c>
      <c r="C122" s="65" t="str">
        <f t="shared" si="24"/>
        <v xml:space="preserve">  </v>
      </c>
      <c r="D122" s="65" t="str">
        <f t="shared" si="24"/>
        <v xml:space="preserve">  </v>
      </c>
      <c r="E122" s="65" t="str">
        <f t="shared" si="24"/>
        <v xml:space="preserve">  </v>
      </c>
      <c r="F122" s="65" t="str">
        <f t="shared" si="24"/>
        <v xml:space="preserve">  </v>
      </c>
      <c r="G122" s="65" t="str">
        <f t="shared" si="24"/>
        <v xml:space="preserve">  </v>
      </c>
      <c r="H122" s="65" t="str">
        <f t="shared" si="24"/>
        <v xml:space="preserve">  </v>
      </c>
      <c r="I122" s="65" t="str">
        <f t="shared" si="24"/>
        <v xml:space="preserve">  </v>
      </c>
      <c r="J122" s="65" t="str">
        <f t="shared" si="24"/>
        <v xml:space="preserve">  </v>
      </c>
      <c r="K122" s="65" t="str">
        <f t="shared" si="24"/>
        <v xml:space="preserve">  </v>
      </c>
      <c r="L122" s="65" t="str">
        <f t="shared" si="24"/>
        <v xml:space="preserve">  </v>
      </c>
      <c r="M122" s="65" t="str">
        <f t="shared" si="24"/>
        <v xml:space="preserve">  </v>
      </c>
      <c r="N122" s="65" t="str">
        <f t="shared" si="24"/>
        <v xml:space="preserve">  </v>
      </c>
      <c r="O122" s="65" t="str">
        <f t="shared" si="24"/>
        <v xml:space="preserve">  </v>
      </c>
      <c r="P122" s="65" t="str">
        <f t="shared" si="24"/>
        <v xml:space="preserve">  </v>
      </c>
      <c r="Q122" s="65" t="str">
        <f t="shared" si="24"/>
        <v xml:space="preserve">  </v>
      </c>
      <c r="R122" s="65" t="str">
        <f t="shared" ref="C122:AF128" si="25">IF(R35&lt;=0,"  ",IF(R35=R$7,R$6,0))</f>
        <v xml:space="preserve">  </v>
      </c>
      <c r="S122" s="65" t="str">
        <f t="shared" si="25"/>
        <v xml:space="preserve">  </v>
      </c>
      <c r="T122" s="65" t="str">
        <f t="shared" si="25"/>
        <v xml:space="preserve">  </v>
      </c>
      <c r="U122" s="65" t="str">
        <f t="shared" si="25"/>
        <v xml:space="preserve">  </v>
      </c>
      <c r="V122" s="65" t="str">
        <f t="shared" si="25"/>
        <v xml:space="preserve">  </v>
      </c>
      <c r="W122" s="65" t="str">
        <f t="shared" si="25"/>
        <v xml:space="preserve">  </v>
      </c>
      <c r="X122" s="65" t="str">
        <f t="shared" si="25"/>
        <v xml:space="preserve">  </v>
      </c>
      <c r="Y122" s="65" t="str">
        <f t="shared" si="25"/>
        <v xml:space="preserve">  </v>
      </c>
      <c r="Z122" s="65" t="str">
        <f t="shared" si="25"/>
        <v xml:space="preserve">  </v>
      </c>
      <c r="AA122" s="65" t="str">
        <f t="shared" si="25"/>
        <v xml:space="preserve">  </v>
      </c>
      <c r="AB122" s="65" t="str">
        <f t="shared" si="25"/>
        <v xml:space="preserve">  </v>
      </c>
      <c r="AC122" s="65" t="str">
        <f t="shared" si="25"/>
        <v xml:space="preserve">  </v>
      </c>
      <c r="AD122" s="65" t="str">
        <f t="shared" si="25"/>
        <v xml:space="preserve">  </v>
      </c>
      <c r="AE122" s="65" t="str">
        <f t="shared" si="25"/>
        <v xml:space="preserve">  </v>
      </c>
      <c r="AF122" s="65" t="str">
        <f t="shared" si="25"/>
        <v xml:space="preserve">  </v>
      </c>
      <c r="AG122" s="227"/>
      <c r="AH122" s="227"/>
      <c r="AI122" s="227"/>
      <c r="AJ122" s="227"/>
      <c r="AK122" s="227"/>
      <c r="AL122" s="227"/>
      <c r="AM122" s="227"/>
      <c r="AN122" s="227"/>
      <c r="AO122" s="227"/>
      <c r="AP122" s="227"/>
      <c r="AQ122" s="227"/>
      <c r="AR122" s="227"/>
      <c r="AS122" s="165"/>
      <c r="AT122" s="165"/>
      <c r="AU122" s="165"/>
      <c r="AV122" s="165"/>
      <c r="AW122" s="165"/>
      <c r="AX122" s="165"/>
      <c r="AY122" s="165"/>
      <c r="AZ122" s="165"/>
      <c r="BA122" s="165"/>
      <c r="BB122" s="165"/>
      <c r="BC122" s="227"/>
      <c r="BD122" s="277">
        <f t="shared" si="13"/>
        <v>0</v>
      </c>
      <c r="BE122" s="278">
        <f t="shared" si="14"/>
        <v>0</v>
      </c>
      <c r="BF122" s="279">
        <f t="shared" si="15"/>
        <v>0</v>
      </c>
      <c r="BG122" s="280">
        <f t="shared" si="16"/>
        <v>0</v>
      </c>
      <c r="BH122" s="281">
        <f t="shared" si="17"/>
        <v>0</v>
      </c>
      <c r="BI122" s="282">
        <f t="shared" si="18"/>
        <v>0</v>
      </c>
      <c r="BJ122" s="283" t="str">
        <f t="shared" si="12"/>
        <v>ปรับปรุง</v>
      </c>
      <c r="BK122" s="284">
        <f t="shared" si="19"/>
        <v>3</v>
      </c>
    </row>
    <row r="123" spans="1:63" ht="14.25" customHeight="1">
      <c r="A123" s="34">
        <f t="shared" si="22"/>
        <v>28</v>
      </c>
      <c r="B123" s="34" t="str">
        <f t="shared" si="22"/>
        <v xml:space="preserve">  </v>
      </c>
      <c r="C123" s="65" t="str">
        <f t="shared" si="25"/>
        <v xml:space="preserve">  </v>
      </c>
      <c r="D123" s="65" t="str">
        <f t="shared" si="25"/>
        <v xml:space="preserve">  </v>
      </c>
      <c r="E123" s="65" t="str">
        <f t="shared" si="25"/>
        <v xml:space="preserve">  </v>
      </c>
      <c r="F123" s="65" t="str">
        <f t="shared" si="25"/>
        <v xml:space="preserve">  </v>
      </c>
      <c r="G123" s="65" t="str">
        <f t="shared" si="25"/>
        <v xml:space="preserve">  </v>
      </c>
      <c r="H123" s="65" t="str">
        <f t="shared" si="25"/>
        <v xml:space="preserve">  </v>
      </c>
      <c r="I123" s="65" t="str">
        <f t="shared" si="25"/>
        <v xml:space="preserve">  </v>
      </c>
      <c r="J123" s="65" t="str">
        <f t="shared" si="25"/>
        <v xml:space="preserve">  </v>
      </c>
      <c r="K123" s="65" t="str">
        <f t="shared" si="25"/>
        <v xml:space="preserve">  </v>
      </c>
      <c r="L123" s="65" t="str">
        <f t="shared" si="25"/>
        <v xml:space="preserve">  </v>
      </c>
      <c r="M123" s="65" t="str">
        <f t="shared" si="25"/>
        <v xml:space="preserve">  </v>
      </c>
      <c r="N123" s="65" t="str">
        <f t="shared" si="25"/>
        <v xml:space="preserve">  </v>
      </c>
      <c r="O123" s="65" t="str">
        <f t="shared" si="25"/>
        <v xml:space="preserve">  </v>
      </c>
      <c r="P123" s="65" t="str">
        <f t="shared" si="25"/>
        <v xml:space="preserve">  </v>
      </c>
      <c r="Q123" s="65" t="str">
        <f t="shared" si="25"/>
        <v xml:space="preserve">  </v>
      </c>
      <c r="R123" s="65" t="str">
        <f t="shared" si="25"/>
        <v xml:space="preserve">  </v>
      </c>
      <c r="S123" s="65" t="str">
        <f t="shared" si="25"/>
        <v xml:space="preserve">  </v>
      </c>
      <c r="T123" s="65" t="str">
        <f t="shared" si="25"/>
        <v xml:space="preserve">  </v>
      </c>
      <c r="U123" s="65" t="str">
        <f t="shared" si="25"/>
        <v xml:space="preserve">  </v>
      </c>
      <c r="V123" s="65" t="str">
        <f t="shared" si="25"/>
        <v xml:space="preserve">  </v>
      </c>
      <c r="W123" s="65" t="str">
        <f t="shared" si="25"/>
        <v xml:space="preserve">  </v>
      </c>
      <c r="X123" s="65" t="str">
        <f t="shared" si="25"/>
        <v xml:space="preserve">  </v>
      </c>
      <c r="Y123" s="65" t="str">
        <f t="shared" si="25"/>
        <v xml:space="preserve">  </v>
      </c>
      <c r="Z123" s="65" t="str">
        <f t="shared" si="25"/>
        <v xml:space="preserve">  </v>
      </c>
      <c r="AA123" s="65" t="str">
        <f t="shared" si="25"/>
        <v xml:space="preserve">  </v>
      </c>
      <c r="AB123" s="65" t="str">
        <f t="shared" si="25"/>
        <v xml:space="preserve">  </v>
      </c>
      <c r="AC123" s="65" t="str">
        <f t="shared" si="25"/>
        <v xml:space="preserve">  </v>
      </c>
      <c r="AD123" s="65" t="str">
        <f t="shared" si="25"/>
        <v xml:space="preserve">  </v>
      </c>
      <c r="AE123" s="65" t="str">
        <f t="shared" si="25"/>
        <v xml:space="preserve">  </v>
      </c>
      <c r="AF123" s="65" t="str">
        <f t="shared" si="25"/>
        <v xml:space="preserve">  </v>
      </c>
      <c r="AG123" s="227"/>
      <c r="AH123" s="227"/>
      <c r="AI123" s="227"/>
      <c r="AJ123" s="227"/>
      <c r="AK123" s="227"/>
      <c r="AL123" s="227"/>
      <c r="AM123" s="227"/>
      <c r="AN123" s="227"/>
      <c r="AO123" s="227"/>
      <c r="AP123" s="227"/>
      <c r="AQ123" s="227"/>
      <c r="AR123" s="227"/>
      <c r="AS123" s="165"/>
      <c r="AT123" s="165"/>
      <c r="AU123" s="165"/>
      <c r="AV123" s="165"/>
      <c r="AW123" s="165"/>
      <c r="AX123" s="165"/>
      <c r="AY123" s="165"/>
      <c r="AZ123" s="165"/>
      <c r="BA123" s="165"/>
      <c r="BB123" s="165"/>
      <c r="BC123" s="227"/>
      <c r="BD123" s="277">
        <f t="shared" si="13"/>
        <v>0</v>
      </c>
      <c r="BE123" s="278">
        <f t="shared" si="14"/>
        <v>0</v>
      </c>
      <c r="BF123" s="279">
        <f t="shared" si="15"/>
        <v>0</v>
      </c>
      <c r="BG123" s="280">
        <f t="shared" si="16"/>
        <v>0</v>
      </c>
      <c r="BH123" s="281">
        <f t="shared" si="17"/>
        <v>0</v>
      </c>
      <c r="BI123" s="282">
        <f t="shared" si="18"/>
        <v>0</v>
      </c>
      <c r="BJ123" s="283" t="str">
        <f t="shared" si="12"/>
        <v>ปรับปรุง</v>
      </c>
      <c r="BK123" s="284">
        <f t="shared" si="19"/>
        <v>3</v>
      </c>
    </row>
    <row r="124" spans="1:63" ht="14.25" customHeight="1">
      <c r="A124" s="34">
        <f t="shared" si="22"/>
        <v>29</v>
      </c>
      <c r="B124" s="34" t="str">
        <f t="shared" si="22"/>
        <v xml:space="preserve">  </v>
      </c>
      <c r="C124" s="65" t="str">
        <f t="shared" si="25"/>
        <v xml:space="preserve">  </v>
      </c>
      <c r="D124" s="65" t="str">
        <f t="shared" si="25"/>
        <v xml:space="preserve">  </v>
      </c>
      <c r="E124" s="65" t="str">
        <f t="shared" si="25"/>
        <v xml:space="preserve">  </v>
      </c>
      <c r="F124" s="65" t="str">
        <f t="shared" si="25"/>
        <v xml:space="preserve">  </v>
      </c>
      <c r="G124" s="65" t="str">
        <f t="shared" si="25"/>
        <v xml:space="preserve">  </v>
      </c>
      <c r="H124" s="65" t="str">
        <f t="shared" si="25"/>
        <v xml:space="preserve">  </v>
      </c>
      <c r="I124" s="65" t="str">
        <f t="shared" si="25"/>
        <v xml:space="preserve">  </v>
      </c>
      <c r="J124" s="65" t="str">
        <f t="shared" si="25"/>
        <v xml:space="preserve">  </v>
      </c>
      <c r="K124" s="65" t="str">
        <f t="shared" si="25"/>
        <v xml:space="preserve">  </v>
      </c>
      <c r="L124" s="65" t="str">
        <f t="shared" si="25"/>
        <v xml:space="preserve">  </v>
      </c>
      <c r="M124" s="65" t="str">
        <f t="shared" si="25"/>
        <v xml:space="preserve">  </v>
      </c>
      <c r="N124" s="65" t="str">
        <f t="shared" si="25"/>
        <v xml:space="preserve">  </v>
      </c>
      <c r="O124" s="65" t="str">
        <f t="shared" si="25"/>
        <v xml:space="preserve">  </v>
      </c>
      <c r="P124" s="65" t="str">
        <f t="shared" si="25"/>
        <v xml:space="preserve">  </v>
      </c>
      <c r="Q124" s="65" t="str">
        <f t="shared" si="25"/>
        <v xml:space="preserve">  </v>
      </c>
      <c r="R124" s="65" t="str">
        <f t="shared" si="25"/>
        <v xml:space="preserve">  </v>
      </c>
      <c r="S124" s="65" t="str">
        <f t="shared" si="25"/>
        <v xml:space="preserve">  </v>
      </c>
      <c r="T124" s="65" t="str">
        <f t="shared" si="25"/>
        <v xml:space="preserve">  </v>
      </c>
      <c r="U124" s="65" t="str">
        <f t="shared" si="25"/>
        <v xml:space="preserve">  </v>
      </c>
      <c r="V124" s="65" t="str">
        <f t="shared" si="25"/>
        <v xml:space="preserve">  </v>
      </c>
      <c r="W124" s="65" t="str">
        <f t="shared" si="25"/>
        <v xml:space="preserve">  </v>
      </c>
      <c r="X124" s="65" t="str">
        <f t="shared" si="25"/>
        <v xml:space="preserve">  </v>
      </c>
      <c r="Y124" s="65" t="str">
        <f t="shared" si="25"/>
        <v xml:space="preserve">  </v>
      </c>
      <c r="Z124" s="65" t="str">
        <f t="shared" si="25"/>
        <v xml:space="preserve">  </v>
      </c>
      <c r="AA124" s="65" t="str">
        <f t="shared" si="25"/>
        <v xml:space="preserve">  </v>
      </c>
      <c r="AB124" s="65" t="str">
        <f t="shared" si="25"/>
        <v xml:space="preserve">  </v>
      </c>
      <c r="AC124" s="65" t="str">
        <f t="shared" si="25"/>
        <v xml:space="preserve">  </v>
      </c>
      <c r="AD124" s="65" t="str">
        <f t="shared" si="25"/>
        <v xml:space="preserve">  </v>
      </c>
      <c r="AE124" s="65" t="str">
        <f t="shared" si="25"/>
        <v xml:space="preserve">  </v>
      </c>
      <c r="AF124" s="65" t="str">
        <f t="shared" si="25"/>
        <v xml:space="preserve">  </v>
      </c>
      <c r="AG124" s="227"/>
      <c r="AH124" s="227"/>
      <c r="AI124" s="227"/>
      <c r="AJ124" s="227"/>
      <c r="AK124" s="227"/>
      <c r="AL124" s="227"/>
      <c r="AM124" s="227"/>
      <c r="AN124" s="227"/>
      <c r="AO124" s="227"/>
      <c r="AP124" s="227"/>
      <c r="AQ124" s="227"/>
      <c r="AR124" s="227"/>
      <c r="AS124" s="165"/>
      <c r="AT124" s="165"/>
      <c r="AU124" s="165"/>
      <c r="AV124" s="165"/>
      <c r="AW124" s="165"/>
      <c r="AX124" s="165"/>
      <c r="AY124" s="165"/>
      <c r="AZ124" s="165"/>
      <c r="BA124" s="165"/>
      <c r="BB124" s="165"/>
      <c r="BC124" s="227"/>
      <c r="BD124" s="277">
        <f t="shared" si="13"/>
        <v>0</v>
      </c>
      <c r="BE124" s="278">
        <f t="shared" si="14"/>
        <v>0</v>
      </c>
      <c r="BF124" s="279">
        <f t="shared" si="15"/>
        <v>0</v>
      </c>
      <c r="BG124" s="280">
        <f t="shared" si="16"/>
        <v>0</v>
      </c>
      <c r="BH124" s="281">
        <f t="shared" si="17"/>
        <v>0</v>
      </c>
      <c r="BI124" s="282">
        <f t="shared" si="18"/>
        <v>0</v>
      </c>
      <c r="BJ124" s="283" t="str">
        <f t="shared" si="12"/>
        <v>ปรับปรุง</v>
      </c>
      <c r="BK124" s="284">
        <f t="shared" si="19"/>
        <v>3</v>
      </c>
    </row>
    <row r="125" spans="1:63" ht="14.25" customHeight="1">
      <c r="A125" s="34">
        <f t="shared" si="22"/>
        <v>30</v>
      </c>
      <c r="B125" s="34" t="str">
        <f t="shared" si="22"/>
        <v xml:space="preserve">  </v>
      </c>
      <c r="C125" s="65" t="str">
        <f t="shared" si="25"/>
        <v xml:space="preserve">  </v>
      </c>
      <c r="D125" s="65" t="str">
        <f t="shared" si="25"/>
        <v xml:space="preserve">  </v>
      </c>
      <c r="E125" s="65" t="str">
        <f t="shared" si="25"/>
        <v xml:space="preserve">  </v>
      </c>
      <c r="F125" s="65" t="str">
        <f t="shared" si="25"/>
        <v xml:space="preserve">  </v>
      </c>
      <c r="G125" s="65" t="str">
        <f t="shared" si="25"/>
        <v xml:space="preserve">  </v>
      </c>
      <c r="H125" s="65" t="str">
        <f t="shared" si="25"/>
        <v xml:space="preserve">  </v>
      </c>
      <c r="I125" s="65" t="str">
        <f t="shared" si="25"/>
        <v xml:space="preserve">  </v>
      </c>
      <c r="J125" s="65" t="str">
        <f t="shared" si="25"/>
        <v xml:space="preserve">  </v>
      </c>
      <c r="K125" s="65" t="str">
        <f t="shared" si="25"/>
        <v xml:space="preserve">  </v>
      </c>
      <c r="L125" s="65" t="str">
        <f t="shared" si="25"/>
        <v xml:space="preserve">  </v>
      </c>
      <c r="M125" s="65" t="str">
        <f t="shared" si="25"/>
        <v xml:space="preserve">  </v>
      </c>
      <c r="N125" s="65" t="str">
        <f t="shared" si="25"/>
        <v xml:space="preserve">  </v>
      </c>
      <c r="O125" s="65" t="str">
        <f t="shared" si="25"/>
        <v xml:space="preserve">  </v>
      </c>
      <c r="P125" s="65" t="str">
        <f t="shared" si="25"/>
        <v xml:space="preserve">  </v>
      </c>
      <c r="Q125" s="65" t="str">
        <f t="shared" si="25"/>
        <v xml:space="preserve">  </v>
      </c>
      <c r="R125" s="65" t="str">
        <f t="shared" si="25"/>
        <v xml:space="preserve">  </v>
      </c>
      <c r="S125" s="65" t="str">
        <f t="shared" si="25"/>
        <v xml:space="preserve">  </v>
      </c>
      <c r="T125" s="65" t="str">
        <f t="shared" si="25"/>
        <v xml:space="preserve">  </v>
      </c>
      <c r="U125" s="65" t="str">
        <f t="shared" si="25"/>
        <v xml:space="preserve">  </v>
      </c>
      <c r="V125" s="65" t="str">
        <f t="shared" si="25"/>
        <v xml:space="preserve">  </v>
      </c>
      <c r="W125" s="65" t="str">
        <f t="shared" si="25"/>
        <v xml:space="preserve">  </v>
      </c>
      <c r="X125" s="65" t="str">
        <f t="shared" si="25"/>
        <v xml:space="preserve">  </v>
      </c>
      <c r="Y125" s="65" t="str">
        <f t="shared" si="25"/>
        <v xml:space="preserve">  </v>
      </c>
      <c r="Z125" s="65" t="str">
        <f t="shared" si="25"/>
        <v xml:space="preserve">  </v>
      </c>
      <c r="AA125" s="65" t="str">
        <f t="shared" si="25"/>
        <v xml:space="preserve">  </v>
      </c>
      <c r="AB125" s="65" t="str">
        <f t="shared" si="25"/>
        <v xml:space="preserve">  </v>
      </c>
      <c r="AC125" s="65" t="str">
        <f t="shared" si="25"/>
        <v xml:space="preserve">  </v>
      </c>
      <c r="AD125" s="65" t="str">
        <f t="shared" si="25"/>
        <v xml:space="preserve">  </v>
      </c>
      <c r="AE125" s="65" t="str">
        <f t="shared" si="25"/>
        <v xml:space="preserve">  </v>
      </c>
      <c r="AF125" s="65" t="str">
        <f t="shared" si="25"/>
        <v xml:space="preserve">  </v>
      </c>
      <c r="AG125" s="227"/>
      <c r="AH125" s="227"/>
      <c r="AI125" s="227"/>
      <c r="AJ125" s="227"/>
      <c r="AK125" s="227"/>
      <c r="AL125" s="227"/>
      <c r="AM125" s="227"/>
      <c r="AN125" s="227"/>
      <c r="AO125" s="227"/>
      <c r="AP125" s="227"/>
      <c r="AQ125" s="227"/>
      <c r="AR125" s="227"/>
      <c r="AS125" s="165"/>
      <c r="AT125" s="165"/>
      <c r="AU125" s="165"/>
      <c r="AV125" s="165"/>
      <c r="AW125" s="165"/>
      <c r="AX125" s="165"/>
      <c r="AY125" s="165"/>
      <c r="AZ125" s="165"/>
      <c r="BA125" s="165"/>
      <c r="BB125" s="165"/>
      <c r="BC125" s="227"/>
      <c r="BD125" s="277">
        <f t="shared" si="13"/>
        <v>0</v>
      </c>
      <c r="BE125" s="278">
        <f t="shared" si="14"/>
        <v>0</v>
      </c>
      <c r="BF125" s="279">
        <f t="shared" si="15"/>
        <v>0</v>
      </c>
      <c r="BG125" s="280">
        <f t="shared" si="16"/>
        <v>0</v>
      </c>
      <c r="BH125" s="281">
        <f t="shared" si="17"/>
        <v>0</v>
      </c>
      <c r="BI125" s="282">
        <f t="shared" si="18"/>
        <v>0</v>
      </c>
      <c r="BJ125" s="283" t="str">
        <f t="shared" si="12"/>
        <v>ปรับปรุง</v>
      </c>
      <c r="BK125" s="284">
        <f t="shared" si="19"/>
        <v>3</v>
      </c>
    </row>
    <row r="126" spans="1:63" ht="14.25" customHeight="1">
      <c r="A126" s="34">
        <f t="shared" si="22"/>
        <v>31</v>
      </c>
      <c r="B126" s="34" t="str">
        <f t="shared" si="22"/>
        <v xml:space="preserve">  </v>
      </c>
      <c r="C126" s="65" t="str">
        <f t="shared" si="25"/>
        <v xml:space="preserve">  </v>
      </c>
      <c r="D126" s="65" t="str">
        <f t="shared" si="25"/>
        <v xml:space="preserve">  </v>
      </c>
      <c r="E126" s="65" t="str">
        <f t="shared" si="25"/>
        <v xml:space="preserve">  </v>
      </c>
      <c r="F126" s="65" t="str">
        <f t="shared" si="25"/>
        <v xml:space="preserve">  </v>
      </c>
      <c r="G126" s="65" t="str">
        <f t="shared" si="25"/>
        <v xml:space="preserve">  </v>
      </c>
      <c r="H126" s="65" t="str">
        <f t="shared" si="25"/>
        <v xml:space="preserve">  </v>
      </c>
      <c r="I126" s="65" t="str">
        <f t="shared" si="25"/>
        <v xml:space="preserve">  </v>
      </c>
      <c r="J126" s="65" t="str">
        <f t="shared" si="25"/>
        <v xml:space="preserve">  </v>
      </c>
      <c r="K126" s="65" t="str">
        <f t="shared" si="25"/>
        <v xml:space="preserve">  </v>
      </c>
      <c r="L126" s="65" t="str">
        <f t="shared" si="25"/>
        <v xml:space="preserve">  </v>
      </c>
      <c r="M126" s="65" t="str">
        <f t="shared" si="25"/>
        <v xml:space="preserve">  </v>
      </c>
      <c r="N126" s="65" t="str">
        <f t="shared" si="25"/>
        <v xml:space="preserve">  </v>
      </c>
      <c r="O126" s="65" t="str">
        <f t="shared" si="25"/>
        <v xml:space="preserve">  </v>
      </c>
      <c r="P126" s="65" t="str">
        <f t="shared" si="25"/>
        <v xml:space="preserve">  </v>
      </c>
      <c r="Q126" s="65" t="str">
        <f t="shared" si="25"/>
        <v xml:space="preserve">  </v>
      </c>
      <c r="R126" s="65" t="str">
        <f t="shared" si="25"/>
        <v xml:space="preserve">  </v>
      </c>
      <c r="S126" s="65" t="str">
        <f t="shared" si="25"/>
        <v xml:space="preserve">  </v>
      </c>
      <c r="T126" s="65" t="str">
        <f t="shared" si="25"/>
        <v xml:space="preserve">  </v>
      </c>
      <c r="U126" s="65" t="str">
        <f t="shared" si="25"/>
        <v xml:space="preserve">  </v>
      </c>
      <c r="V126" s="65" t="str">
        <f t="shared" si="25"/>
        <v xml:space="preserve">  </v>
      </c>
      <c r="W126" s="65" t="str">
        <f t="shared" si="25"/>
        <v xml:space="preserve">  </v>
      </c>
      <c r="X126" s="65" t="str">
        <f t="shared" si="25"/>
        <v xml:space="preserve">  </v>
      </c>
      <c r="Y126" s="65" t="str">
        <f t="shared" si="25"/>
        <v xml:space="preserve">  </v>
      </c>
      <c r="Z126" s="65" t="str">
        <f t="shared" si="25"/>
        <v xml:space="preserve">  </v>
      </c>
      <c r="AA126" s="65" t="str">
        <f t="shared" si="25"/>
        <v xml:space="preserve">  </v>
      </c>
      <c r="AB126" s="65" t="str">
        <f t="shared" si="25"/>
        <v xml:space="preserve">  </v>
      </c>
      <c r="AC126" s="65" t="str">
        <f t="shared" si="25"/>
        <v xml:space="preserve">  </v>
      </c>
      <c r="AD126" s="65" t="str">
        <f t="shared" si="25"/>
        <v xml:space="preserve">  </v>
      </c>
      <c r="AE126" s="65" t="str">
        <f t="shared" si="25"/>
        <v xml:space="preserve">  </v>
      </c>
      <c r="AF126" s="65" t="str">
        <f t="shared" si="25"/>
        <v xml:space="preserve">  </v>
      </c>
      <c r="AG126" s="227"/>
      <c r="AH126" s="227"/>
      <c r="AI126" s="227"/>
      <c r="AJ126" s="227"/>
      <c r="AK126" s="227"/>
      <c r="AL126" s="227"/>
      <c r="AM126" s="227"/>
      <c r="AN126" s="227"/>
      <c r="AO126" s="227"/>
      <c r="AP126" s="227"/>
      <c r="AQ126" s="227"/>
      <c r="AR126" s="227"/>
      <c r="AS126" s="165"/>
      <c r="AT126" s="165"/>
      <c r="AU126" s="165"/>
      <c r="AV126" s="165"/>
      <c r="AW126" s="165"/>
      <c r="AX126" s="165"/>
      <c r="AY126" s="165"/>
      <c r="AZ126" s="165"/>
      <c r="BA126" s="165"/>
      <c r="BB126" s="165"/>
      <c r="BC126" s="227"/>
      <c r="BD126" s="277">
        <f t="shared" si="13"/>
        <v>0</v>
      </c>
      <c r="BE126" s="278">
        <f t="shared" si="14"/>
        <v>0</v>
      </c>
      <c r="BF126" s="279">
        <f t="shared" si="15"/>
        <v>0</v>
      </c>
      <c r="BG126" s="280">
        <f t="shared" si="16"/>
        <v>0</v>
      </c>
      <c r="BH126" s="281">
        <f t="shared" si="17"/>
        <v>0</v>
      </c>
      <c r="BI126" s="282">
        <f t="shared" si="18"/>
        <v>0</v>
      </c>
      <c r="BJ126" s="283" t="str">
        <f t="shared" si="12"/>
        <v>ปรับปรุง</v>
      </c>
      <c r="BK126" s="284">
        <f t="shared" si="19"/>
        <v>3</v>
      </c>
    </row>
    <row r="127" spans="1:63" ht="14.25" customHeight="1">
      <c r="A127" s="34">
        <f t="shared" si="22"/>
        <v>32</v>
      </c>
      <c r="B127" s="34" t="str">
        <f t="shared" si="22"/>
        <v xml:space="preserve">  </v>
      </c>
      <c r="C127" s="65" t="str">
        <f t="shared" si="25"/>
        <v xml:space="preserve">  </v>
      </c>
      <c r="D127" s="65" t="str">
        <f t="shared" si="25"/>
        <v xml:space="preserve">  </v>
      </c>
      <c r="E127" s="65" t="str">
        <f t="shared" si="25"/>
        <v xml:space="preserve">  </v>
      </c>
      <c r="F127" s="65" t="str">
        <f t="shared" si="25"/>
        <v xml:space="preserve">  </v>
      </c>
      <c r="G127" s="65" t="str">
        <f t="shared" si="25"/>
        <v xml:space="preserve">  </v>
      </c>
      <c r="H127" s="65" t="str">
        <f t="shared" si="25"/>
        <v xml:space="preserve">  </v>
      </c>
      <c r="I127" s="65" t="str">
        <f t="shared" si="25"/>
        <v xml:space="preserve">  </v>
      </c>
      <c r="J127" s="65" t="str">
        <f t="shared" si="25"/>
        <v xml:space="preserve">  </v>
      </c>
      <c r="K127" s="65" t="str">
        <f t="shared" si="25"/>
        <v xml:space="preserve">  </v>
      </c>
      <c r="L127" s="65" t="str">
        <f t="shared" si="25"/>
        <v xml:space="preserve">  </v>
      </c>
      <c r="M127" s="65" t="str">
        <f t="shared" si="25"/>
        <v xml:space="preserve">  </v>
      </c>
      <c r="N127" s="65" t="str">
        <f t="shared" si="25"/>
        <v xml:space="preserve">  </v>
      </c>
      <c r="O127" s="65" t="str">
        <f t="shared" si="25"/>
        <v xml:space="preserve">  </v>
      </c>
      <c r="P127" s="65" t="str">
        <f t="shared" si="25"/>
        <v xml:space="preserve">  </v>
      </c>
      <c r="Q127" s="65" t="str">
        <f t="shared" si="25"/>
        <v xml:space="preserve">  </v>
      </c>
      <c r="R127" s="65" t="str">
        <f t="shared" si="25"/>
        <v xml:space="preserve">  </v>
      </c>
      <c r="S127" s="65" t="str">
        <f t="shared" si="25"/>
        <v xml:space="preserve">  </v>
      </c>
      <c r="T127" s="65" t="str">
        <f t="shared" si="25"/>
        <v xml:space="preserve">  </v>
      </c>
      <c r="U127" s="65" t="str">
        <f t="shared" si="25"/>
        <v xml:space="preserve">  </v>
      </c>
      <c r="V127" s="65" t="str">
        <f t="shared" si="25"/>
        <v xml:space="preserve">  </v>
      </c>
      <c r="W127" s="65" t="str">
        <f t="shared" si="25"/>
        <v xml:space="preserve">  </v>
      </c>
      <c r="X127" s="65" t="str">
        <f t="shared" si="25"/>
        <v xml:space="preserve">  </v>
      </c>
      <c r="Y127" s="65" t="str">
        <f t="shared" si="25"/>
        <v xml:space="preserve">  </v>
      </c>
      <c r="Z127" s="65" t="str">
        <f t="shared" si="25"/>
        <v xml:space="preserve">  </v>
      </c>
      <c r="AA127" s="65" t="str">
        <f t="shared" si="25"/>
        <v xml:space="preserve">  </v>
      </c>
      <c r="AB127" s="65" t="str">
        <f t="shared" si="25"/>
        <v xml:space="preserve">  </v>
      </c>
      <c r="AC127" s="65" t="str">
        <f t="shared" si="25"/>
        <v xml:space="preserve">  </v>
      </c>
      <c r="AD127" s="65" t="str">
        <f t="shared" si="25"/>
        <v xml:space="preserve">  </v>
      </c>
      <c r="AE127" s="65" t="str">
        <f t="shared" si="25"/>
        <v xml:space="preserve">  </v>
      </c>
      <c r="AF127" s="65" t="str">
        <f t="shared" si="25"/>
        <v xml:space="preserve">  </v>
      </c>
      <c r="AG127" s="227"/>
      <c r="AH127" s="227"/>
      <c r="AI127" s="227"/>
      <c r="AJ127" s="227"/>
      <c r="AK127" s="227"/>
      <c r="AL127" s="227"/>
      <c r="AM127" s="227"/>
      <c r="AN127" s="227"/>
      <c r="AO127" s="227"/>
      <c r="AP127" s="227"/>
      <c r="AQ127" s="227"/>
      <c r="AR127" s="227"/>
      <c r="AS127" s="165"/>
      <c r="AT127" s="165"/>
      <c r="AU127" s="165"/>
      <c r="AV127" s="165"/>
      <c r="AW127" s="165"/>
      <c r="AX127" s="165"/>
      <c r="AY127" s="165"/>
      <c r="AZ127" s="165"/>
      <c r="BA127" s="165"/>
      <c r="BB127" s="165"/>
      <c r="BC127" s="227"/>
      <c r="BD127" s="277">
        <f t="shared" si="13"/>
        <v>0</v>
      </c>
      <c r="BE127" s="278">
        <f t="shared" si="14"/>
        <v>0</v>
      </c>
      <c r="BF127" s="279">
        <f t="shared" si="15"/>
        <v>0</v>
      </c>
      <c r="BG127" s="280">
        <f t="shared" si="16"/>
        <v>0</v>
      </c>
      <c r="BH127" s="281">
        <f t="shared" si="17"/>
        <v>0</v>
      </c>
      <c r="BI127" s="282">
        <f t="shared" si="18"/>
        <v>0</v>
      </c>
      <c r="BJ127" s="283" t="str">
        <f t="shared" si="12"/>
        <v>ปรับปรุง</v>
      </c>
      <c r="BK127" s="284">
        <f t="shared" si="19"/>
        <v>3</v>
      </c>
    </row>
    <row r="128" spans="1:63" ht="14.25" customHeight="1">
      <c r="A128" s="34">
        <f t="shared" ref="A128:B143" si="26">IF(A41&lt;=0,"  ",A41)</f>
        <v>33</v>
      </c>
      <c r="B128" s="34" t="str">
        <f t="shared" si="26"/>
        <v xml:space="preserve">  </v>
      </c>
      <c r="C128" s="65" t="str">
        <f t="shared" si="25"/>
        <v xml:space="preserve">  </v>
      </c>
      <c r="D128" s="65" t="str">
        <f t="shared" si="25"/>
        <v xml:space="preserve">  </v>
      </c>
      <c r="E128" s="65" t="str">
        <f t="shared" si="25"/>
        <v xml:space="preserve">  </v>
      </c>
      <c r="F128" s="65" t="str">
        <f t="shared" si="25"/>
        <v xml:space="preserve">  </v>
      </c>
      <c r="G128" s="65" t="str">
        <f t="shared" si="25"/>
        <v xml:space="preserve">  </v>
      </c>
      <c r="H128" s="65" t="str">
        <f t="shared" si="25"/>
        <v xml:space="preserve">  </v>
      </c>
      <c r="I128" s="65" t="str">
        <f t="shared" si="25"/>
        <v xml:space="preserve">  </v>
      </c>
      <c r="J128" s="65" t="str">
        <f t="shared" si="25"/>
        <v xml:space="preserve">  </v>
      </c>
      <c r="K128" s="65" t="str">
        <f t="shared" si="25"/>
        <v xml:space="preserve">  </v>
      </c>
      <c r="L128" s="65" t="str">
        <f t="shared" si="25"/>
        <v xml:space="preserve">  </v>
      </c>
      <c r="M128" s="65" t="str">
        <f t="shared" si="25"/>
        <v xml:space="preserve">  </v>
      </c>
      <c r="N128" s="65" t="str">
        <f t="shared" si="25"/>
        <v xml:space="preserve">  </v>
      </c>
      <c r="O128" s="65" t="str">
        <f t="shared" si="25"/>
        <v xml:space="preserve">  </v>
      </c>
      <c r="P128" s="65" t="str">
        <f t="shared" si="25"/>
        <v xml:space="preserve">  </v>
      </c>
      <c r="Q128" s="65" t="str">
        <f t="shared" si="25"/>
        <v xml:space="preserve">  </v>
      </c>
      <c r="R128" s="65" t="str">
        <f t="shared" si="25"/>
        <v xml:space="preserve">  </v>
      </c>
      <c r="S128" s="65" t="str">
        <f t="shared" si="25"/>
        <v xml:space="preserve">  </v>
      </c>
      <c r="T128" s="65" t="str">
        <f t="shared" si="25"/>
        <v xml:space="preserve">  </v>
      </c>
      <c r="U128" s="65" t="str">
        <f t="shared" si="25"/>
        <v xml:space="preserve">  </v>
      </c>
      <c r="V128" s="65" t="str">
        <f t="shared" si="25"/>
        <v xml:space="preserve">  </v>
      </c>
      <c r="W128" s="65" t="str">
        <f t="shared" si="25"/>
        <v xml:space="preserve">  </v>
      </c>
      <c r="X128" s="65" t="str">
        <f t="shared" si="25"/>
        <v xml:space="preserve">  </v>
      </c>
      <c r="Y128" s="65" t="str">
        <f t="shared" si="25"/>
        <v xml:space="preserve">  </v>
      </c>
      <c r="Z128" s="65" t="str">
        <f t="shared" si="25"/>
        <v xml:space="preserve">  </v>
      </c>
      <c r="AA128" s="65" t="str">
        <f t="shared" si="25"/>
        <v xml:space="preserve">  </v>
      </c>
      <c r="AB128" s="65" t="str">
        <f t="shared" si="25"/>
        <v xml:space="preserve">  </v>
      </c>
      <c r="AC128" s="65" t="str">
        <f t="shared" si="25"/>
        <v xml:space="preserve">  </v>
      </c>
      <c r="AD128" s="65" t="str">
        <f t="shared" si="25"/>
        <v xml:space="preserve">  </v>
      </c>
      <c r="AE128" s="65" t="str">
        <f t="shared" si="25"/>
        <v xml:space="preserve">  </v>
      </c>
      <c r="AF128" s="65" t="str">
        <f t="shared" si="25"/>
        <v xml:space="preserve">  </v>
      </c>
      <c r="AG128" s="227"/>
      <c r="AH128" s="227"/>
      <c r="AI128" s="227"/>
      <c r="AJ128" s="227"/>
      <c r="AK128" s="227"/>
      <c r="AL128" s="227"/>
      <c r="AM128" s="227"/>
      <c r="AN128" s="227"/>
      <c r="AO128" s="227"/>
      <c r="AP128" s="227"/>
      <c r="AQ128" s="227"/>
      <c r="AR128" s="227"/>
      <c r="AS128" s="165"/>
      <c r="AT128" s="165"/>
      <c r="AU128" s="165"/>
      <c r="AV128" s="165"/>
      <c r="AW128" s="165"/>
      <c r="AX128" s="165"/>
      <c r="AY128" s="165"/>
      <c r="AZ128" s="165"/>
      <c r="BA128" s="165"/>
      <c r="BB128" s="165"/>
      <c r="BC128" s="227"/>
      <c r="BD128" s="277">
        <f t="shared" si="13"/>
        <v>0</v>
      </c>
      <c r="BE128" s="278">
        <f t="shared" si="14"/>
        <v>0</v>
      </c>
      <c r="BF128" s="279">
        <f t="shared" si="15"/>
        <v>0</v>
      </c>
      <c r="BG128" s="280">
        <f t="shared" si="16"/>
        <v>0</v>
      </c>
      <c r="BH128" s="281">
        <f t="shared" si="17"/>
        <v>0</v>
      </c>
      <c r="BI128" s="282">
        <f t="shared" si="18"/>
        <v>0</v>
      </c>
      <c r="BJ128" s="283" t="str">
        <f t="shared" si="12"/>
        <v>ปรับปรุง</v>
      </c>
      <c r="BK128" s="284">
        <f t="shared" si="19"/>
        <v>3</v>
      </c>
    </row>
    <row r="129" spans="1:63" ht="14.25" customHeight="1">
      <c r="A129" s="34">
        <f t="shared" si="26"/>
        <v>34</v>
      </c>
      <c r="B129" s="34" t="str">
        <f t="shared" si="26"/>
        <v xml:space="preserve">  </v>
      </c>
      <c r="C129" s="65" t="str">
        <f t="shared" ref="C129:AF135" si="27">IF(C42&lt;=0,"  ",IF(C42=C$7,C$6,0))</f>
        <v xml:space="preserve">  </v>
      </c>
      <c r="D129" s="65" t="str">
        <f t="shared" si="27"/>
        <v xml:space="preserve">  </v>
      </c>
      <c r="E129" s="65" t="str">
        <f t="shared" si="27"/>
        <v xml:space="preserve">  </v>
      </c>
      <c r="F129" s="65" t="str">
        <f t="shared" si="27"/>
        <v xml:space="preserve">  </v>
      </c>
      <c r="G129" s="65" t="str">
        <f t="shared" si="27"/>
        <v xml:space="preserve">  </v>
      </c>
      <c r="H129" s="65" t="str">
        <f t="shared" si="27"/>
        <v xml:space="preserve">  </v>
      </c>
      <c r="I129" s="65" t="str">
        <f t="shared" si="27"/>
        <v xml:space="preserve">  </v>
      </c>
      <c r="J129" s="65" t="str">
        <f t="shared" si="27"/>
        <v xml:space="preserve">  </v>
      </c>
      <c r="K129" s="65" t="str">
        <f t="shared" si="27"/>
        <v xml:space="preserve">  </v>
      </c>
      <c r="L129" s="65" t="str">
        <f t="shared" si="27"/>
        <v xml:space="preserve">  </v>
      </c>
      <c r="M129" s="65" t="str">
        <f t="shared" si="27"/>
        <v xml:space="preserve">  </v>
      </c>
      <c r="N129" s="65" t="str">
        <f t="shared" si="27"/>
        <v xml:space="preserve">  </v>
      </c>
      <c r="O129" s="65" t="str">
        <f t="shared" si="27"/>
        <v xml:space="preserve">  </v>
      </c>
      <c r="P129" s="65" t="str">
        <f t="shared" si="27"/>
        <v xml:space="preserve">  </v>
      </c>
      <c r="Q129" s="65" t="str">
        <f t="shared" si="27"/>
        <v xml:space="preserve">  </v>
      </c>
      <c r="R129" s="65" t="str">
        <f t="shared" si="27"/>
        <v xml:space="preserve">  </v>
      </c>
      <c r="S129" s="65" t="str">
        <f t="shared" si="27"/>
        <v xml:space="preserve">  </v>
      </c>
      <c r="T129" s="65" t="str">
        <f t="shared" si="27"/>
        <v xml:space="preserve">  </v>
      </c>
      <c r="U129" s="65" t="str">
        <f t="shared" si="27"/>
        <v xml:space="preserve">  </v>
      </c>
      <c r="V129" s="65" t="str">
        <f t="shared" si="27"/>
        <v xml:space="preserve">  </v>
      </c>
      <c r="W129" s="65" t="str">
        <f t="shared" si="27"/>
        <v xml:space="preserve">  </v>
      </c>
      <c r="X129" s="65" t="str">
        <f t="shared" si="27"/>
        <v xml:space="preserve">  </v>
      </c>
      <c r="Y129" s="65" t="str">
        <f t="shared" si="27"/>
        <v xml:space="preserve">  </v>
      </c>
      <c r="Z129" s="65" t="str">
        <f t="shared" si="27"/>
        <v xml:space="preserve">  </v>
      </c>
      <c r="AA129" s="65" t="str">
        <f t="shared" si="27"/>
        <v xml:space="preserve">  </v>
      </c>
      <c r="AB129" s="65" t="str">
        <f t="shared" si="27"/>
        <v xml:space="preserve">  </v>
      </c>
      <c r="AC129" s="65" t="str">
        <f t="shared" si="27"/>
        <v xml:space="preserve">  </v>
      </c>
      <c r="AD129" s="65" t="str">
        <f t="shared" si="27"/>
        <v xml:space="preserve">  </v>
      </c>
      <c r="AE129" s="65" t="str">
        <f t="shared" si="27"/>
        <v xml:space="preserve">  </v>
      </c>
      <c r="AF129" s="65" t="str">
        <f t="shared" si="27"/>
        <v xml:space="preserve">  </v>
      </c>
      <c r="AG129" s="227"/>
      <c r="AH129" s="227"/>
      <c r="AI129" s="227"/>
      <c r="AJ129" s="227"/>
      <c r="AK129" s="227"/>
      <c r="AL129" s="227"/>
      <c r="AM129" s="227"/>
      <c r="AN129" s="227"/>
      <c r="AO129" s="227"/>
      <c r="AP129" s="227"/>
      <c r="AQ129" s="227"/>
      <c r="AR129" s="227"/>
      <c r="AS129" s="165"/>
      <c r="AT129" s="165"/>
      <c r="AU129" s="165"/>
      <c r="AV129" s="165"/>
      <c r="AW129" s="165"/>
      <c r="AX129" s="165"/>
      <c r="AY129" s="165"/>
      <c r="AZ129" s="165"/>
      <c r="BA129" s="165"/>
      <c r="BB129" s="165"/>
      <c r="BC129" s="227"/>
      <c r="BD129" s="277">
        <f t="shared" si="13"/>
        <v>0</v>
      </c>
      <c r="BE129" s="278">
        <f t="shared" si="14"/>
        <v>0</v>
      </c>
      <c r="BF129" s="279">
        <f t="shared" si="15"/>
        <v>0</v>
      </c>
      <c r="BG129" s="280">
        <f t="shared" si="16"/>
        <v>0</v>
      </c>
      <c r="BH129" s="281">
        <f t="shared" si="17"/>
        <v>0</v>
      </c>
      <c r="BI129" s="282">
        <f t="shared" si="18"/>
        <v>0</v>
      </c>
      <c r="BJ129" s="283" t="str">
        <f t="shared" si="12"/>
        <v>ปรับปรุง</v>
      </c>
      <c r="BK129" s="284">
        <f t="shared" si="19"/>
        <v>3</v>
      </c>
    </row>
    <row r="130" spans="1:63" ht="14.25" customHeight="1">
      <c r="A130" s="34">
        <f t="shared" si="26"/>
        <v>35</v>
      </c>
      <c r="B130" s="34" t="str">
        <f t="shared" si="26"/>
        <v xml:space="preserve">  </v>
      </c>
      <c r="C130" s="65" t="str">
        <f t="shared" si="27"/>
        <v xml:space="preserve">  </v>
      </c>
      <c r="D130" s="65" t="str">
        <f t="shared" si="27"/>
        <v xml:space="preserve">  </v>
      </c>
      <c r="E130" s="65" t="str">
        <f t="shared" si="27"/>
        <v xml:space="preserve">  </v>
      </c>
      <c r="F130" s="65" t="str">
        <f t="shared" si="27"/>
        <v xml:space="preserve">  </v>
      </c>
      <c r="G130" s="65" t="str">
        <f t="shared" si="27"/>
        <v xml:space="preserve">  </v>
      </c>
      <c r="H130" s="65" t="str">
        <f t="shared" si="27"/>
        <v xml:space="preserve">  </v>
      </c>
      <c r="I130" s="65" t="str">
        <f t="shared" si="27"/>
        <v xml:space="preserve">  </v>
      </c>
      <c r="J130" s="65" t="str">
        <f t="shared" si="27"/>
        <v xml:space="preserve">  </v>
      </c>
      <c r="K130" s="65" t="str">
        <f t="shared" si="27"/>
        <v xml:space="preserve">  </v>
      </c>
      <c r="L130" s="65" t="str">
        <f t="shared" si="27"/>
        <v xml:space="preserve">  </v>
      </c>
      <c r="M130" s="65" t="str">
        <f t="shared" si="27"/>
        <v xml:space="preserve">  </v>
      </c>
      <c r="N130" s="65" t="str">
        <f t="shared" si="27"/>
        <v xml:space="preserve">  </v>
      </c>
      <c r="O130" s="65" t="str">
        <f t="shared" si="27"/>
        <v xml:space="preserve">  </v>
      </c>
      <c r="P130" s="65" t="str">
        <f t="shared" si="27"/>
        <v xml:space="preserve">  </v>
      </c>
      <c r="Q130" s="65" t="str">
        <f t="shared" si="27"/>
        <v xml:space="preserve">  </v>
      </c>
      <c r="R130" s="65" t="str">
        <f t="shared" si="27"/>
        <v xml:space="preserve">  </v>
      </c>
      <c r="S130" s="65" t="str">
        <f t="shared" si="27"/>
        <v xml:space="preserve">  </v>
      </c>
      <c r="T130" s="65" t="str">
        <f t="shared" si="27"/>
        <v xml:space="preserve">  </v>
      </c>
      <c r="U130" s="65" t="str">
        <f t="shared" si="27"/>
        <v xml:space="preserve">  </v>
      </c>
      <c r="V130" s="65" t="str">
        <f t="shared" si="27"/>
        <v xml:space="preserve">  </v>
      </c>
      <c r="W130" s="65" t="str">
        <f t="shared" si="27"/>
        <v xml:space="preserve">  </v>
      </c>
      <c r="X130" s="65" t="str">
        <f t="shared" si="27"/>
        <v xml:space="preserve">  </v>
      </c>
      <c r="Y130" s="65" t="str">
        <f t="shared" si="27"/>
        <v xml:space="preserve">  </v>
      </c>
      <c r="Z130" s="65" t="str">
        <f t="shared" si="27"/>
        <v xml:space="preserve">  </v>
      </c>
      <c r="AA130" s="65" t="str">
        <f t="shared" si="27"/>
        <v xml:space="preserve">  </v>
      </c>
      <c r="AB130" s="65" t="str">
        <f t="shared" si="27"/>
        <v xml:space="preserve">  </v>
      </c>
      <c r="AC130" s="65" t="str">
        <f t="shared" si="27"/>
        <v xml:space="preserve">  </v>
      </c>
      <c r="AD130" s="65" t="str">
        <f t="shared" si="27"/>
        <v xml:space="preserve">  </v>
      </c>
      <c r="AE130" s="65" t="str">
        <f t="shared" si="27"/>
        <v xml:space="preserve">  </v>
      </c>
      <c r="AF130" s="65" t="str">
        <f t="shared" si="27"/>
        <v xml:space="preserve">  </v>
      </c>
      <c r="AG130" s="227"/>
      <c r="AH130" s="227"/>
      <c r="AI130" s="227"/>
      <c r="AJ130" s="227"/>
      <c r="AK130" s="227"/>
      <c r="AL130" s="227"/>
      <c r="AM130" s="227"/>
      <c r="AN130" s="227"/>
      <c r="AO130" s="227"/>
      <c r="AP130" s="227"/>
      <c r="AQ130" s="227"/>
      <c r="AR130" s="227"/>
      <c r="AS130" s="165"/>
      <c r="AT130" s="165"/>
      <c r="AU130" s="165"/>
      <c r="AV130" s="165"/>
      <c r="AW130" s="165"/>
      <c r="AX130" s="165"/>
      <c r="AY130" s="165"/>
      <c r="AZ130" s="165"/>
      <c r="BA130" s="165"/>
      <c r="BB130" s="165"/>
      <c r="BC130" s="227"/>
      <c r="BD130" s="277">
        <f t="shared" si="13"/>
        <v>0</v>
      </c>
      <c r="BE130" s="278">
        <f t="shared" si="14"/>
        <v>0</v>
      </c>
      <c r="BF130" s="279">
        <f t="shared" si="15"/>
        <v>0</v>
      </c>
      <c r="BG130" s="280">
        <f t="shared" si="16"/>
        <v>0</v>
      </c>
      <c r="BH130" s="281">
        <f t="shared" si="17"/>
        <v>0</v>
      </c>
      <c r="BI130" s="282">
        <f t="shared" si="18"/>
        <v>0</v>
      </c>
      <c r="BJ130" s="283" t="str">
        <f t="shared" si="12"/>
        <v>ปรับปรุง</v>
      </c>
      <c r="BK130" s="284">
        <f t="shared" si="19"/>
        <v>3</v>
      </c>
    </row>
    <row r="131" spans="1:63" ht="14.25" customHeight="1">
      <c r="A131" s="34">
        <f t="shared" si="26"/>
        <v>36</v>
      </c>
      <c r="B131" s="34" t="str">
        <f t="shared" si="26"/>
        <v xml:space="preserve">  </v>
      </c>
      <c r="C131" s="65" t="str">
        <f t="shared" si="27"/>
        <v xml:space="preserve">  </v>
      </c>
      <c r="D131" s="65" t="str">
        <f t="shared" si="27"/>
        <v xml:space="preserve">  </v>
      </c>
      <c r="E131" s="65" t="str">
        <f t="shared" si="27"/>
        <v xml:space="preserve">  </v>
      </c>
      <c r="F131" s="65" t="str">
        <f t="shared" si="27"/>
        <v xml:space="preserve">  </v>
      </c>
      <c r="G131" s="65" t="str">
        <f t="shared" si="27"/>
        <v xml:space="preserve">  </v>
      </c>
      <c r="H131" s="65" t="str">
        <f t="shared" si="27"/>
        <v xml:space="preserve">  </v>
      </c>
      <c r="I131" s="65" t="str">
        <f t="shared" si="27"/>
        <v xml:space="preserve">  </v>
      </c>
      <c r="J131" s="65" t="str">
        <f t="shared" si="27"/>
        <v xml:space="preserve">  </v>
      </c>
      <c r="K131" s="65" t="str">
        <f t="shared" si="27"/>
        <v xml:space="preserve">  </v>
      </c>
      <c r="L131" s="65" t="str">
        <f t="shared" si="27"/>
        <v xml:space="preserve">  </v>
      </c>
      <c r="M131" s="65" t="str">
        <f t="shared" si="27"/>
        <v xml:space="preserve">  </v>
      </c>
      <c r="N131" s="65" t="str">
        <f t="shared" si="27"/>
        <v xml:space="preserve">  </v>
      </c>
      <c r="O131" s="65" t="str">
        <f t="shared" si="27"/>
        <v xml:space="preserve">  </v>
      </c>
      <c r="P131" s="65" t="str">
        <f t="shared" si="27"/>
        <v xml:space="preserve">  </v>
      </c>
      <c r="Q131" s="65" t="str">
        <f t="shared" si="27"/>
        <v xml:space="preserve">  </v>
      </c>
      <c r="R131" s="65" t="str">
        <f t="shared" si="27"/>
        <v xml:space="preserve">  </v>
      </c>
      <c r="S131" s="65" t="str">
        <f t="shared" si="27"/>
        <v xml:space="preserve">  </v>
      </c>
      <c r="T131" s="65" t="str">
        <f t="shared" si="27"/>
        <v xml:space="preserve">  </v>
      </c>
      <c r="U131" s="65" t="str">
        <f t="shared" si="27"/>
        <v xml:space="preserve">  </v>
      </c>
      <c r="V131" s="65" t="str">
        <f t="shared" si="27"/>
        <v xml:space="preserve">  </v>
      </c>
      <c r="W131" s="65" t="str">
        <f t="shared" si="27"/>
        <v xml:space="preserve">  </v>
      </c>
      <c r="X131" s="65" t="str">
        <f t="shared" si="27"/>
        <v xml:space="preserve">  </v>
      </c>
      <c r="Y131" s="65" t="str">
        <f t="shared" si="27"/>
        <v xml:space="preserve">  </v>
      </c>
      <c r="Z131" s="65" t="str">
        <f t="shared" si="27"/>
        <v xml:space="preserve">  </v>
      </c>
      <c r="AA131" s="65" t="str">
        <f t="shared" si="27"/>
        <v xml:space="preserve">  </v>
      </c>
      <c r="AB131" s="65" t="str">
        <f t="shared" si="27"/>
        <v xml:space="preserve">  </v>
      </c>
      <c r="AC131" s="65" t="str">
        <f t="shared" si="27"/>
        <v xml:space="preserve">  </v>
      </c>
      <c r="AD131" s="65" t="str">
        <f t="shared" si="27"/>
        <v xml:space="preserve">  </v>
      </c>
      <c r="AE131" s="65" t="str">
        <f t="shared" si="27"/>
        <v xml:space="preserve">  </v>
      </c>
      <c r="AF131" s="65" t="str">
        <f t="shared" si="27"/>
        <v xml:space="preserve">  </v>
      </c>
      <c r="AG131" s="227"/>
      <c r="AH131" s="227"/>
      <c r="AI131" s="227"/>
      <c r="AJ131" s="227"/>
      <c r="AK131" s="227"/>
      <c r="AL131" s="227"/>
      <c r="AM131" s="227"/>
      <c r="AN131" s="227"/>
      <c r="AO131" s="227"/>
      <c r="AP131" s="227"/>
      <c r="AQ131" s="227"/>
      <c r="AR131" s="227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227"/>
      <c r="BD131" s="277">
        <f t="shared" si="13"/>
        <v>0</v>
      </c>
      <c r="BE131" s="278">
        <f t="shared" si="14"/>
        <v>0</v>
      </c>
      <c r="BF131" s="279">
        <f t="shared" si="15"/>
        <v>0</v>
      </c>
      <c r="BG131" s="280">
        <f t="shared" si="16"/>
        <v>0</v>
      </c>
      <c r="BH131" s="281">
        <f t="shared" si="17"/>
        <v>0</v>
      </c>
      <c r="BI131" s="282">
        <f t="shared" si="18"/>
        <v>0</v>
      </c>
      <c r="BJ131" s="283" t="str">
        <f t="shared" si="12"/>
        <v>ปรับปรุง</v>
      </c>
      <c r="BK131" s="284">
        <f t="shared" si="19"/>
        <v>3</v>
      </c>
    </row>
    <row r="132" spans="1:63" ht="14.25" customHeight="1">
      <c r="A132" s="34">
        <f t="shared" si="26"/>
        <v>37</v>
      </c>
      <c r="B132" s="34" t="str">
        <f t="shared" si="26"/>
        <v xml:space="preserve">  </v>
      </c>
      <c r="C132" s="65" t="str">
        <f t="shared" si="27"/>
        <v xml:space="preserve">  </v>
      </c>
      <c r="D132" s="65" t="str">
        <f t="shared" si="27"/>
        <v xml:space="preserve">  </v>
      </c>
      <c r="E132" s="65" t="str">
        <f t="shared" si="27"/>
        <v xml:space="preserve">  </v>
      </c>
      <c r="F132" s="65" t="str">
        <f t="shared" si="27"/>
        <v xml:space="preserve">  </v>
      </c>
      <c r="G132" s="65" t="str">
        <f t="shared" si="27"/>
        <v xml:space="preserve">  </v>
      </c>
      <c r="H132" s="65" t="str">
        <f t="shared" si="27"/>
        <v xml:space="preserve">  </v>
      </c>
      <c r="I132" s="65" t="str">
        <f t="shared" si="27"/>
        <v xml:space="preserve">  </v>
      </c>
      <c r="J132" s="65" t="str">
        <f t="shared" si="27"/>
        <v xml:space="preserve">  </v>
      </c>
      <c r="K132" s="65" t="str">
        <f t="shared" si="27"/>
        <v xml:space="preserve">  </v>
      </c>
      <c r="L132" s="65" t="str">
        <f t="shared" si="27"/>
        <v xml:space="preserve">  </v>
      </c>
      <c r="M132" s="65" t="str">
        <f t="shared" si="27"/>
        <v xml:space="preserve">  </v>
      </c>
      <c r="N132" s="65" t="str">
        <f t="shared" si="27"/>
        <v xml:space="preserve">  </v>
      </c>
      <c r="O132" s="65" t="str">
        <f t="shared" si="27"/>
        <v xml:space="preserve">  </v>
      </c>
      <c r="P132" s="65" t="str">
        <f t="shared" si="27"/>
        <v xml:space="preserve">  </v>
      </c>
      <c r="Q132" s="65" t="str">
        <f t="shared" si="27"/>
        <v xml:space="preserve">  </v>
      </c>
      <c r="R132" s="65" t="str">
        <f t="shared" si="27"/>
        <v xml:space="preserve">  </v>
      </c>
      <c r="S132" s="65" t="str">
        <f t="shared" si="27"/>
        <v xml:space="preserve">  </v>
      </c>
      <c r="T132" s="65" t="str">
        <f t="shared" si="27"/>
        <v xml:space="preserve">  </v>
      </c>
      <c r="U132" s="65" t="str">
        <f t="shared" si="27"/>
        <v xml:space="preserve">  </v>
      </c>
      <c r="V132" s="65" t="str">
        <f t="shared" si="27"/>
        <v xml:space="preserve">  </v>
      </c>
      <c r="W132" s="65" t="str">
        <f t="shared" si="27"/>
        <v xml:space="preserve">  </v>
      </c>
      <c r="X132" s="65" t="str">
        <f t="shared" si="27"/>
        <v xml:space="preserve">  </v>
      </c>
      <c r="Y132" s="65" t="str">
        <f t="shared" si="27"/>
        <v xml:space="preserve">  </v>
      </c>
      <c r="Z132" s="65" t="str">
        <f t="shared" si="27"/>
        <v xml:space="preserve">  </v>
      </c>
      <c r="AA132" s="65" t="str">
        <f t="shared" si="27"/>
        <v xml:space="preserve">  </v>
      </c>
      <c r="AB132" s="65" t="str">
        <f t="shared" si="27"/>
        <v xml:space="preserve">  </v>
      </c>
      <c r="AC132" s="65" t="str">
        <f t="shared" si="27"/>
        <v xml:space="preserve">  </v>
      </c>
      <c r="AD132" s="65" t="str">
        <f t="shared" si="27"/>
        <v xml:space="preserve">  </v>
      </c>
      <c r="AE132" s="65" t="str">
        <f t="shared" si="27"/>
        <v xml:space="preserve">  </v>
      </c>
      <c r="AF132" s="65" t="str">
        <f t="shared" si="27"/>
        <v xml:space="preserve">  </v>
      </c>
      <c r="AG132" s="227"/>
      <c r="AH132" s="227"/>
      <c r="AI132" s="227"/>
      <c r="AJ132" s="227"/>
      <c r="AK132" s="227"/>
      <c r="AL132" s="227"/>
      <c r="AM132" s="227"/>
      <c r="AN132" s="227"/>
      <c r="AO132" s="227"/>
      <c r="AP132" s="227"/>
      <c r="AQ132" s="227"/>
      <c r="AR132" s="227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227"/>
      <c r="BD132" s="277">
        <f t="shared" si="13"/>
        <v>0</v>
      </c>
      <c r="BE132" s="278">
        <f t="shared" si="14"/>
        <v>0</v>
      </c>
      <c r="BF132" s="279">
        <f t="shared" si="15"/>
        <v>0</v>
      </c>
      <c r="BG132" s="280">
        <f t="shared" si="16"/>
        <v>0</v>
      </c>
      <c r="BH132" s="281">
        <f t="shared" si="17"/>
        <v>0</v>
      </c>
      <c r="BI132" s="282">
        <f t="shared" si="18"/>
        <v>0</v>
      </c>
      <c r="BJ132" s="283" t="str">
        <f t="shared" si="12"/>
        <v>ปรับปรุง</v>
      </c>
      <c r="BK132" s="284">
        <f t="shared" si="19"/>
        <v>3</v>
      </c>
    </row>
    <row r="133" spans="1:63" ht="14.25" customHeight="1">
      <c r="A133" s="34">
        <f t="shared" si="26"/>
        <v>38</v>
      </c>
      <c r="B133" s="34" t="str">
        <f t="shared" si="26"/>
        <v xml:space="preserve">  </v>
      </c>
      <c r="C133" s="65" t="str">
        <f t="shared" si="27"/>
        <v xml:space="preserve">  </v>
      </c>
      <c r="D133" s="65" t="str">
        <f t="shared" si="27"/>
        <v xml:space="preserve">  </v>
      </c>
      <c r="E133" s="65" t="str">
        <f t="shared" si="27"/>
        <v xml:space="preserve">  </v>
      </c>
      <c r="F133" s="65" t="str">
        <f t="shared" si="27"/>
        <v xml:space="preserve">  </v>
      </c>
      <c r="G133" s="65" t="str">
        <f t="shared" si="27"/>
        <v xml:space="preserve">  </v>
      </c>
      <c r="H133" s="65" t="str">
        <f t="shared" si="27"/>
        <v xml:space="preserve">  </v>
      </c>
      <c r="I133" s="65" t="str">
        <f t="shared" si="27"/>
        <v xml:space="preserve">  </v>
      </c>
      <c r="J133" s="65" t="str">
        <f t="shared" si="27"/>
        <v xml:space="preserve">  </v>
      </c>
      <c r="K133" s="65" t="str">
        <f t="shared" si="27"/>
        <v xml:space="preserve">  </v>
      </c>
      <c r="L133" s="65" t="str">
        <f t="shared" si="27"/>
        <v xml:space="preserve">  </v>
      </c>
      <c r="M133" s="65" t="str">
        <f t="shared" si="27"/>
        <v xml:space="preserve">  </v>
      </c>
      <c r="N133" s="65" t="str">
        <f t="shared" si="27"/>
        <v xml:space="preserve">  </v>
      </c>
      <c r="O133" s="65" t="str">
        <f t="shared" si="27"/>
        <v xml:space="preserve">  </v>
      </c>
      <c r="P133" s="65" t="str">
        <f t="shared" si="27"/>
        <v xml:space="preserve">  </v>
      </c>
      <c r="Q133" s="65" t="str">
        <f t="shared" si="27"/>
        <v xml:space="preserve">  </v>
      </c>
      <c r="R133" s="65" t="str">
        <f t="shared" si="27"/>
        <v xml:space="preserve">  </v>
      </c>
      <c r="S133" s="65" t="str">
        <f t="shared" si="27"/>
        <v xml:space="preserve">  </v>
      </c>
      <c r="T133" s="65" t="str">
        <f t="shared" si="27"/>
        <v xml:space="preserve">  </v>
      </c>
      <c r="U133" s="65" t="str">
        <f t="shared" si="27"/>
        <v xml:space="preserve">  </v>
      </c>
      <c r="V133" s="65" t="str">
        <f t="shared" si="27"/>
        <v xml:space="preserve">  </v>
      </c>
      <c r="W133" s="65" t="str">
        <f t="shared" si="27"/>
        <v xml:space="preserve">  </v>
      </c>
      <c r="X133" s="65" t="str">
        <f t="shared" si="27"/>
        <v xml:space="preserve">  </v>
      </c>
      <c r="Y133" s="65" t="str">
        <f t="shared" si="27"/>
        <v xml:space="preserve">  </v>
      </c>
      <c r="Z133" s="65" t="str">
        <f t="shared" si="27"/>
        <v xml:space="preserve">  </v>
      </c>
      <c r="AA133" s="65" t="str">
        <f t="shared" si="27"/>
        <v xml:space="preserve">  </v>
      </c>
      <c r="AB133" s="65" t="str">
        <f t="shared" si="27"/>
        <v xml:space="preserve">  </v>
      </c>
      <c r="AC133" s="65" t="str">
        <f t="shared" si="27"/>
        <v xml:space="preserve">  </v>
      </c>
      <c r="AD133" s="65" t="str">
        <f t="shared" si="27"/>
        <v xml:space="preserve">  </v>
      </c>
      <c r="AE133" s="65" t="str">
        <f t="shared" si="27"/>
        <v xml:space="preserve">  </v>
      </c>
      <c r="AF133" s="65" t="str">
        <f t="shared" si="27"/>
        <v xml:space="preserve">  </v>
      </c>
      <c r="AG133" s="227"/>
      <c r="AH133" s="227"/>
      <c r="AI133" s="227"/>
      <c r="AJ133" s="227"/>
      <c r="AK133" s="227"/>
      <c r="AL133" s="227"/>
      <c r="AM133" s="227"/>
      <c r="AN133" s="227"/>
      <c r="AO133" s="227"/>
      <c r="AP133" s="227"/>
      <c r="AQ133" s="227"/>
      <c r="AR133" s="227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  <c r="BC133" s="227"/>
      <c r="BD133" s="277">
        <f t="shared" si="13"/>
        <v>0</v>
      </c>
      <c r="BE133" s="278">
        <f t="shared" si="14"/>
        <v>0</v>
      </c>
      <c r="BF133" s="279">
        <f t="shared" si="15"/>
        <v>0</v>
      </c>
      <c r="BG133" s="280">
        <f t="shared" si="16"/>
        <v>0</v>
      </c>
      <c r="BH133" s="281">
        <f t="shared" si="17"/>
        <v>0</v>
      </c>
      <c r="BI133" s="282">
        <f t="shared" si="18"/>
        <v>0</v>
      </c>
      <c r="BJ133" s="283" t="str">
        <f t="shared" si="12"/>
        <v>ปรับปรุง</v>
      </c>
      <c r="BK133" s="284">
        <f t="shared" si="19"/>
        <v>3</v>
      </c>
    </row>
    <row r="134" spans="1:63" ht="14.25" customHeight="1">
      <c r="A134" s="34">
        <f t="shared" si="26"/>
        <v>39</v>
      </c>
      <c r="B134" s="34" t="str">
        <f t="shared" si="26"/>
        <v xml:space="preserve">  </v>
      </c>
      <c r="C134" s="65" t="str">
        <f t="shared" si="27"/>
        <v xml:space="preserve">  </v>
      </c>
      <c r="D134" s="65" t="str">
        <f t="shared" si="27"/>
        <v xml:space="preserve">  </v>
      </c>
      <c r="E134" s="65" t="str">
        <f t="shared" si="27"/>
        <v xml:space="preserve">  </v>
      </c>
      <c r="F134" s="65" t="str">
        <f t="shared" si="27"/>
        <v xml:space="preserve">  </v>
      </c>
      <c r="G134" s="65" t="str">
        <f t="shared" si="27"/>
        <v xml:space="preserve">  </v>
      </c>
      <c r="H134" s="65" t="str">
        <f t="shared" si="27"/>
        <v xml:space="preserve">  </v>
      </c>
      <c r="I134" s="65" t="str">
        <f t="shared" si="27"/>
        <v xml:space="preserve">  </v>
      </c>
      <c r="J134" s="65" t="str">
        <f t="shared" si="27"/>
        <v xml:space="preserve">  </v>
      </c>
      <c r="K134" s="65" t="str">
        <f t="shared" si="27"/>
        <v xml:space="preserve">  </v>
      </c>
      <c r="L134" s="65" t="str">
        <f t="shared" si="27"/>
        <v xml:space="preserve">  </v>
      </c>
      <c r="M134" s="65" t="str">
        <f t="shared" si="27"/>
        <v xml:space="preserve">  </v>
      </c>
      <c r="N134" s="65" t="str">
        <f t="shared" si="27"/>
        <v xml:space="preserve">  </v>
      </c>
      <c r="O134" s="65" t="str">
        <f t="shared" si="27"/>
        <v xml:space="preserve">  </v>
      </c>
      <c r="P134" s="65" t="str">
        <f t="shared" si="27"/>
        <v xml:space="preserve">  </v>
      </c>
      <c r="Q134" s="65" t="str">
        <f t="shared" si="27"/>
        <v xml:space="preserve">  </v>
      </c>
      <c r="R134" s="65" t="str">
        <f t="shared" si="27"/>
        <v xml:space="preserve">  </v>
      </c>
      <c r="S134" s="65" t="str">
        <f t="shared" si="27"/>
        <v xml:space="preserve">  </v>
      </c>
      <c r="T134" s="65" t="str">
        <f t="shared" si="27"/>
        <v xml:space="preserve">  </v>
      </c>
      <c r="U134" s="65" t="str">
        <f t="shared" si="27"/>
        <v xml:space="preserve">  </v>
      </c>
      <c r="V134" s="65" t="str">
        <f t="shared" si="27"/>
        <v xml:space="preserve">  </v>
      </c>
      <c r="W134" s="65" t="str">
        <f t="shared" si="27"/>
        <v xml:space="preserve">  </v>
      </c>
      <c r="X134" s="65" t="str">
        <f t="shared" si="27"/>
        <v xml:space="preserve">  </v>
      </c>
      <c r="Y134" s="65" t="str">
        <f t="shared" si="27"/>
        <v xml:space="preserve">  </v>
      </c>
      <c r="Z134" s="65" t="str">
        <f t="shared" si="27"/>
        <v xml:space="preserve">  </v>
      </c>
      <c r="AA134" s="65" t="str">
        <f t="shared" si="27"/>
        <v xml:space="preserve">  </v>
      </c>
      <c r="AB134" s="65" t="str">
        <f t="shared" si="27"/>
        <v xml:space="preserve">  </v>
      </c>
      <c r="AC134" s="65" t="str">
        <f t="shared" si="27"/>
        <v xml:space="preserve">  </v>
      </c>
      <c r="AD134" s="65" t="str">
        <f t="shared" si="27"/>
        <v xml:space="preserve">  </v>
      </c>
      <c r="AE134" s="65" t="str">
        <f t="shared" si="27"/>
        <v xml:space="preserve">  </v>
      </c>
      <c r="AF134" s="65" t="str">
        <f t="shared" si="27"/>
        <v xml:space="preserve">  </v>
      </c>
      <c r="AG134" s="227"/>
      <c r="AH134" s="227"/>
      <c r="AI134" s="227"/>
      <c r="AJ134" s="227"/>
      <c r="AK134" s="227"/>
      <c r="AL134" s="227"/>
      <c r="AM134" s="227"/>
      <c r="AN134" s="227"/>
      <c r="AO134" s="227"/>
      <c r="AP134" s="227"/>
      <c r="AQ134" s="227"/>
      <c r="AR134" s="227"/>
      <c r="AS134" s="75"/>
      <c r="AT134" s="75"/>
      <c r="AU134" s="75"/>
      <c r="AV134" s="75"/>
      <c r="AW134" s="75"/>
      <c r="AX134" s="75"/>
      <c r="AY134" s="75"/>
      <c r="AZ134" s="75"/>
      <c r="BA134" s="75"/>
      <c r="BB134" s="75"/>
      <c r="BC134" s="227"/>
      <c r="BD134" s="277">
        <f t="shared" si="13"/>
        <v>0</v>
      </c>
      <c r="BE134" s="278">
        <f t="shared" si="14"/>
        <v>0</v>
      </c>
      <c r="BF134" s="279">
        <f t="shared" si="15"/>
        <v>0</v>
      </c>
      <c r="BG134" s="280">
        <f t="shared" si="16"/>
        <v>0</v>
      </c>
      <c r="BH134" s="281">
        <f t="shared" si="17"/>
        <v>0</v>
      </c>
      <c r="BI134" s="282">
        <f t="shared" si="18"/>
        <v>0</v>
      </c>
      <c r="BJ134" s="283" t="str">
        <f t="shared" si="12"/>
        <v>ปรับปรุง</v>
      </c>
      <c r="BK134" s="284">
        <f t="shared" si="19"/>
        <v>3</v>
      </c>
    </row>
    <row r="135" spans="1:63" ht="14.25" customHeight="1">
      <c r="A135" s="34">
        <f t="shared" si="26"/>
        <v>40</v>
      </c>
      <c r="B135" s="34" t="str">
        <f t="shared" si="26"/>
        <v xml:space="preserve">  </v>
      </c>
      <c r="C135" s="65" t="str">
        <f t="shared" si="27"/>
        <v xml:space="preserve">  </v>
      </c>
      <c r="D135" s="65" t="str">
        <f t="shared" si="27"/>
        <v xml:space="preserve">  </v>
      </c>
      <c r="E135" s="65" t="str">
        <f t="shared" si="27"/>
        <v xml:space="preserve">  </v>
      </c>
      <c r="F135" s="65" t="str">
        <f t="shared" si="27"/>
        <v xml:space="preserve">  </v>
      </c>
      <c r="G135" s="65" t="str">
        <f t="shared" si="27"/>
        <v xml:space="preserve">  </v>
      </c>
      <c r="H135" s="65" t="str">
        <f t="shared" si="27"/>
        <v xml:space="preserve">  </v>
      </c>
      <c r="I135" s="65" t="str">
        <f t="shared" si="27"/>
        <v xml:space="preserve">  </v>
      </c>
      <c r="J135" s="65" t="str">
        <f t="shared" si="27"/>
        <v xml:space="preserve">  </v>
      </c>
      <c r="K135" s="65" t="str">
        <f t="shared" si="27"/>
        <v xml:space="preserve">  </v>
      </c>
      <c r="L135" s="65" t="str">
        <f t="shared" si="27"/>
        <v xml:space="preserve">  </v>
      </c>
      <c r="M135" s="65" t="str">
        <f t="shared" si="27"/>
        <v xml:space="preserve">  </v>
      </c>
      <c r="N135" s="65" t="str">
        <f t="shared" si="27"/>
        <v xml:space="preserve">  </v>
      </c>
      <c r="O135" s="65" t="str">
        <f t="shared" si="27"/>
        <v xml:space="preserve">  </v>
      </c>
      <c r="P135" s="65" t="str">
        <f t="shared" si="27"/>
        <v xml:space="preserve">  </v>
      </c>
      <c r="Q135" s="65" t="str">
        <f t="shared" si="27"/>
        <v xml:space="preserve">  </v>
      </c>
      <c r="R135" s="65" t="str">
        <f t="shared" ref="R135:AF135" si="28">IF(R48&lt;=0,"  ",IF(R48=R$7,R$6,0))</f>
        <v xml:space="preserve">  </v>
      </c>
      <c r="S135" s="65" t="str">
        <f t="shared" si="28"/>
        <v xml:space="preserve">  </v>
      </c>
      <c r="T135" s="65" t="str">
        <f t="shared" si="28"/>
        <v xml:space="preserve">  </v>
      </c>
      <c r="U135" s="65" t="str">
        <f t="shared" si="28"/>
        <v xml:space="preserve">  </v>
      </c>
      <c r="V135" s="65" t="str">
        <f t="shared" si="28"/>
        <v xml:space="preserve">  </v>
      </c>
      <c r="W135" s="65" t="str">
        <f t="shared" si="28"/>
        <v xml:space="preserve">  </v>
      </c>
      <c r="X135" s="65" t="str">
        <f t="shared" si="28"/>
        <v xml:space="preserve">  </v>
      </c>
      <c r="Y135" s="65" t="str">
        <f t="shared" si="28"/>
        <v xml:space="preserve">  </v>
      </c>
      <c r="Z135" s="65" t="str">
        <f t="shared" si="28"/>
        <v xml:space="preserve">  </v>
      </c>
      <c r="AA135" s="65" t="str">
        <f t="shared" si="28"/>
        <v xml:space="preserve">  </v>
      </c>
      <c r="AB135" s="65" t="str">
        <f t="shared" si="28"/>
        <v xml:space="preserve">  </v>
      </c>
      <c r="AC135" s="65" t="str">
        <f t="shared" si="28"/>
        <v xml:space="preserve">  </v>
      </c>
      <c r="AD135" s="65" t="str">
        <f t="shared" si="28"/>
        <v xml:space="preserve">  </v>
      </c>
      <c r="AE135" s="65" t="str">
        <f t="shared" si="28"/>
        <v xml:space="preserve">  </v>
      </c>
      <c r="AF135" s="65" t="str">
        <f t="shared" si="28"/>
        <v xml:space="preserve">  </v>
      </c>
      <c r="AG135" s="227"/>
      <c r="AH135" s="227"/>
      <c r="AI135" s="227"/>
      <c r="AJ135" s="227"/>
      <c r="AK135" s="227"/>
      <c r="AL135" s="227"/>
      <c r="AM135" s="227"/>
      <c r="AN135" s="227"/>
      <c r="AO135" s="227"/>
      <c r="AP135" s="227"/>
      <c r="AQ135" s="227"/>
      <c r="AR135" s="227"/>
      <c r="AS135" s="75"/>
      <c r="AT135" s="75"/>
      <c r="AU135" s="75"/>
      <c r="AV135" s="75"/>
      <c r="AW135" s="75"/>
      <c r="AX135" s="75"/>
      <c r="AY135" s="75"/>
      <c r="AZ135" s="75"/>
      <c r="BA135" s="75"/>
      <c r="BB135" s="75"/>
      <c r="BC135" s="227"/>
      <c r="BD135" s="277">
        <f t="shared" si="13"/>
        <v>0</v>
      </c>
      <c r="BE135" s="278">
        <f t="shared" si="14"/>
        <v>0</v>
      </c>
      <c r="BF135" s="279">
        <f t="shared" si="15"/>
        <v>0</v>
      </c>
      <c r="BG135" s="280">
        <f t="shared" si="16"/>
        <v>0</v>
      </c>
      <c r="BH135" s="281">
        <f t="shared" si="17"/>
        <v>0</v>
      </c>
      <c r="BI135" s="282">
        <f t="shared" si="18"/>
        <v>0</v>
      </c>
      <c r="BJ135" s="283" t="str">
        <f t="shared" si="12"/>
        <v>ปรับปรุง</v>
      </c>
      <c r="BK135" s="284">
        <f t="shared" si="19"/>
        <v>3</v>
      </c>
    </row>
    <row r="136" spans="1:63" ht="14.25" customHeight="1">
      <c r="A136" s="34">
        <f t="shared" si="26"/>
        <v>41</v>
      </c>
      <c r="B136" s="34" t="str">
        <f t="shared" si="26"/>
        <v xml:space="preserve">  </v>
      </c>
      <c r="C136" s="65" t="str">
        <f t="shared" ref="C136:AF142" si="29">IF(C49&lt;=0,"  ",IF(C49=C$7,C$6,0))</f>
        <v xml:space="preserve">  </v>
      </c>
      <c r="D136" s="65" t="str">
        <f t="shared" si="29"/>
        <v xml:space="preserve">  </v>
      </c>
      <c r="E136" s="65" t="str">
        <f t="shared" si="29"/>
        <v xml:space="preserve">  </v>
      </c>
      <c r="F136" s="65" t="str">
        <f t="shared" si="29"/>
        <v xml:space="preserve">  </v>
      </c>
      <c r="G136" s="65" t="str">
        <f t="shared" si="29"/>
        <v xml:space="preserve">  </v>
      </c>
      <c r="H136" s="65" t="str">
        <f t="shared" si="29"/>
        <v xml:space="preserve">  </v>
      </c>
      <c r="I136" s="65" t="str">
        <f t="shared" si="29"/>
        <v xml:space="preserve">  </v>
      </c>
      <c r="J136" s="65" t="str">
        <f t="shared" si="29"/>
        <v xml:space="preserve">  </v>
      </c>
      <c r="K136" s="65" t="str">
        <f t="shared" si="29"/>
        <v xml:space="preserve">  </v>
      </c>
      <c r="L136" s="65" t="str">
        <f t="shared" si="29"/>
        <v xml:space="preserve">  </v>
      </c>
      <c r="M136" s="65" t="str">
        <f t="shared" si="29"/>
        <v xml:space="preserve">  </v>
      </c>
      <c r="N136" s="65" t="str">
        <f t="shared" si="29"/>
        <v xml:space="preserve">  </v>
      </c>
      <c r="O136" s="65" t="str">
        <f t="shared" si="29"/>
        <v xml:space="preserve">  </v>
      </c>
      <c r="P136" s="65" t="str">
        <f t="shared" si="29"/>
        <v xml:space="preserve">  </v>
      </c>
      <c r="Q136" s="65" t="str">
        <f t="shared" si="29"/>
        <v xml:space="preserve">  </v>
      </c>
      <c r="R136" s="65" t="str">
        <f t="shared" si="29"/>
        <v xml:space="preserve">  </v>
      </c>
      <c r="S136" s="65" t="str">
        <f t="shared" si="29"/>
        <v xml:space="preserve">  </v>
      </c>
      <c r="T136" s="65" t="str">
        <f t="shared" si="29"/>
        <v xml:space="preserve">  </v>
      </c>
      <c r="U136" s="65" t="str">
        <f t="shared" si="29"/>
        <v xml:space="preserve">  </v>
      </c>
      <c r="V136" s="65" t="str">
        <f t="shared" si="29"/>
        <v xml:space="preserve">  </v>
      </c>
      <c r="W136" s="65" t="str">
        <f t="shared" si="29"/>
        <v xml:space="preserve">  </v>
      </c>
      <c r="X136" s="65" t="str">
        <f t="shared" si="29"/>
        <v xml:space="preserve">  </v>
      </c>
      <c r="Y136" s="65" t="str">
        <f t="shared" si="29"/>
        <v xml:space="preserve">  </v>
      </c>
      <c r="Z136" s="65" t="str">
        <f t="shared" si="29"/>
        <v xml:space="preserve">  </v>
      </c>
      <c r="AA136" s="65" t="str">
        <f t="shared" si="29"/>
        <v xml:space="preserve">  </v>
      </c>
      <c r="AB136" s="65" t="str">
        <f t="shared" si="29"/>
        <v xml:space="preserve">  </v>
      </c>
      <c r="AC136" s="65" t="str">
        <f t="shared" si="29"/>
        <v xml:space="preserve">  </v>
      </c>
      <c r="AD136" s="65" t="str">
        <f t="shared" si="29"/>
        <v xml:space="preserve">  </v>
      </c>
      <c r="AE136" s="65" t="str">
        <f t="shared" si="29"/>
        <v xml:space="preserve">  </v>
      </c>
      <c r="AF136" s="65" t="str">
        <f t="shared" si="29"/>
        <v xml:space="preserve">  </v>
      </c>
      <c r="AG136" s="227"/>
      <c r="AH136" s="227"/>
      <c r="AI136" s="227"/>
      <c r="AJ136" s="227"/>
      <c r="AK136" s="227"/>
      <c r="AL136" s="227"/>
      <c r="AM136" s="227"/>
      <c r="AN136" s="227"/>
      <c r="AO136" s="227"/>
      <c r="AP136" s="227"/>
      <c r="AQ136" s="227"/>
      <c r="AR136" s="227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227"/>
      <c r="BD136" s="277">
        <f t="shared" si="13"/>
        <v>0</v>
      </c>
      <c r="BE136" s="278">
        <f t="shared" si="14"/>
        <v>0</v>
      </c>
      <c r="BF136" s="279">
        <f t="shared" si="15"/>
        <v>0</v>
      </c>
      <c r="BG136" s="280">
        <f t="shared" si="16"/>
        <v>0</v>
      </c>
      <c r="BH136" s="281">
        <f t="shared" si="17"/>
        <v>0</v>
      </c>
      <c r="BI136" s="282">
        <f t="shared" si="18"/>
        <v>0</v>
      </c>
      <c r="BJ136" s="283" t="str">
        <f t="shared" si="12"/>
        <v>ปรับปรุง</v>
      </c>
      <c r="BK136" s="284">
        <f t="shared" si="19"/>
        <v>3</v>
      </c>
    </row>
    <row r="137" spans="1:63" ht="14.25" customHeight="1">
      <c r="A137" s="34">
        <f t="shared" si="26"/>
        <v>42</v>
      </c>
      <c r="B137" s="34" t="str">
        <f t="shared" si="26"/>
        <v xml:space="preserve">  </v>
      </c>
      <c r="C137" s="65" t="str">
        <f t="shared" si="29"/>
        <v xml:space="preserve">  </v>
      </c>
      <c r="D137" s="65" t="str">
        <f t="shared" si="29"/>
        <v xml:space="preserve">  </v>
      </c>
      <c r="E137" s="65" t="str">
        <f t="shared" si="29"/>
        <v xml:space="preserve">  </v>
      </c>
      <c r="F137" s="65" t="str">
        <f t="shared" si="29"/>
        <v xml:space="preserve">  </v>
      </c>
      <c r="G137" s="65" t="str">
        <f t="shared" si="29"/>
        <v xml:space="preserve">  </v>
      </c>
      <c r="H137" s="65" t="str">
        <f t="shared" si="29"/>
        <v xml:space="preserve">  </v>
      </c>
      <c r="I137" s="65" t="str">
        <f t="shared" si="29"/>
        <v xml:space="preserve">  </v>
      </c>
      <c r="J137" s="65" t="str">
        <f t="shared" si="29"/>
        <v xml:space="preserve">  </v>
      </c>
      <c r="K137" s="65" t="str">
        <f t="shared" si="29"/>
        <v xml:space="preserve">  </v>
      </c>
      <c r="L137" s="65" t="str">
        <f t="shared" si="29"/>
        <v xml:space="preserve">  </v>
      </c>
      <c r="M137" s="65" t="str">
        <f t="shared" si="29"/>
        <v xml:space="preserve">  </v>
      </c>
      <c r="N137" s="65" t="str">
        <f t="shared" si="29"/>
        <v xml:space="preserve">  </v>
      </c>
      <c r="O137" s="65" t="str">
        <f t="shared" si="29"/>
        <v xml:space="preserve">  </v>
      </c>
      <c r="P137" s="65" t="str">
        <f t="shared" si="29"/>
        <v xml:space="preserve">  </v>
      </c>
      <c r="Q137" s="65" t="str">
        <f t="shared" si="29"/>
        <v xml:space="preserve">  </v>
      </c>
      <c r="R137" s="65" t="str">
        <f t="shared" si="29"/>
        <v xml:space="preserve">  </v>
      </c>
      <c r="S137" s="65" t="str">
        <f t="shared" si="29"/>
        <v xml:space="preserve">  </v>
      </c>
      <c r="T137" s="65" t="str">
        <f t="shared" si="29"/>
        <v xml:space="preserve">  </v>
      </c>
      <c r="U137" s="65" t="str">
        <f t="shared" si="29"/>
        <v xml:space="preserve">  </v>
      </c>
      <c r="V137" s="65" t="str">
        <f t="shared" si="29"/>
        <v xml:space="preserve">  </v>
      </c>
      <c r="W137" s="65" t="str">
        <f t="shared" si="29"/>
        <v xml:space="preserve">  </v>
      </c>
      <c r="X137" s="65" t="str">
        <f t="shared" si="29"/>
        <v xml:space="preserve">  </v>
      </c>
      <c r="Y137" s="65" t="str">
        <f t="shared" si="29"/>
        <v xml:space="preserve">  </v>
      </c>
      <c r="Z137" s="65" t="str">
        <f t="shared" si="29"/>
        <v xml:space="preserve">  </v>
      </c>
      <c r="AA137" s="65" t="str">
        <f t="shared" si="29"/>
        <v xml:space="preserve">  </v>
      </c>
      <c r="AB137" s="65" t="str">
        <f t="shared" si="29"/>
        <v xml:space="preserve">  </v>
      </c>
      <c r="AC137" s="65" t="str">
        <f t="shared" si="29"/>
        <v xml:space="preserve">  </v>
      </c>
      <c r="AD137" s="65" t="str">
        <f t="shared" si="29"/>
        <v xml:space="preserve">  </v>
      </c>
      <c r="AE137" s="65" t="str">
        <f t="shared" si="29"/>
        <v xml:space="preserve">  </v>
      </c>
      <c r="AF137" s="65" t="str">
        <f t="shared" si="29"/>
        <v xml:space="preserve">  </v>
      </c>
      <c r="AG137" s="227"/>
      <c r="AH137" s="227"/>
      <c r="AI137" s="227"/>
      <c r="AJ137" s="227"/>
      <c r="AK137" s="227"/>
      <c r="AL137" s="227"/>
      <c r="AM137" s="227"/>
      <c r="AN137" s="227"/>
      <c r="AO137" s="227"/>
      <c r="AP137" s="227"/>
      <c r="AQ137" s="227"/>
      <c r="AR137" s="227"/>
      <c r="AS137" s="75"/>
      <c r="AT137" s="75"/>
      <c r="AU137" s="75"/>
      <c r="AV137" s="75"/>
      <c r="AW137" s="75"/>
      <c r="AX137" s="75"/>
      <c r="AY137" s="75"/>
      <c r="AZ137" s="75"/>
      <c r="BA137" s="75"/>
      <c r="BB137" s="75"/>
      <c r="BC137" s="227"/>
      <c r="BD137" s="277">
        <f t="shared" si="13"/>
        <v>0</v>
      </c>
      <c r="BE137" s="278">
        <f t="shared" si="14"/>
        <v>0</v>
      </c>
      <c r="BF137" s="279">
        <f t="shared" si="15"/>
        <v>0</v>
      </c>
      <c r="BG137" s="280">
        <f t="shared" si="16"/>
        <v>0</v>
      </c>
      <c r="BH137" s="281">
        <f t="shared" si="17"/>
        <v>0</v>
      </c>
      <c r="BI137" s="282">
        <f t="shared" si="18"/>
        <v>0</v>
      </c>
      <c r="BJ137" s="283" t="str">
        <f t="shared" si="12"/>
        <v>ปรับปรุง</v>
      </c>
      <c r="BK137" s="284">
        <f t="shared" si="19"/>
        <v>3</v>
      </c>
    </row>
    <row r="138" spans="1:63" ht="14.25" customHeight="1">
      <c r="A138" s="34">
        <f t="shared" si="26"/>
        <v>43</v>
      </c>
      <c r="B138" s="34" t="str">
        <f t="shared" si="26"/>
        <v xml:space="preserve">  </v>
      </c>
      <c r="C138" s="65" t="str">
        <f t="shared" si="29"/>
        <v xml:space="preserve">  </v>
      </c>
      <c r="D138" s="65" t="str">
        <f t="shared" si="29"/>
        <v xml:space="preserve">  </v>
      </c>
      <c r="E138" s="65" t="str">
        <f t="shared" si="29"/>
        <v xml:space="preserve">  </v>
      </c>
      <c r="F138" s="65" t="str">
        <f t="shared" si="29"/>
        <v xml:space="preserve">  </v>
      </c>
      <c r="G138" s="65" t="str">
        <f t="shared" si="29"/>
        <v xml:space="preserve">  </v>
      </c>
      <c r="H138" s="65" t="str">
        <f t="shared" si="29"/>
        <v xml:space="preserve">  </v>
      </c>
      <c r="I138" s="65" t="str">
        <f t="shared" si="29"/>
        <v xml:space="preserve">  </v>
      </c>
      <c r="J138" s="65" t="str">
        <f t="shared" si="29"/>
        <v xml:space="preserve">  </v>
      </c>
      <c r="K138" s="65" t="str">
        <f t="shared" si="29"/>
        <v xml:space="preserve">  </v>
      </c>
      <c r="L138" s="65" t="str">
        <f t="shared" si="29"/>
        <v xml:space="preserve">  </v>
      </c>
      <c r="M138" s="65" t="str">
        <f t="shared" si="29"/>
        <v xml:space="preserve">  </v>
      </c>
      <c r="N138" s="65" t="str">
        <f t="shared" si="29"/>
        <v xml:space="preserve">  </v>
      </c>
      <c r="O138" s="65" t="str">
        <f t="shared" si="29"/>
        <v xml:space="preserve">  </v>
      </c>
      <c r="P138" s="65" t="str">
        <f t="shared" si="29"/>
        <v xml:space="preserve">  </v>
      </c>
      <c r="Q138" s="65" t="str">
        <f t="shared" si="29"/>
        <v xml:space="preserve">  </v>
      </c>
      <c r="R138" s="65" t="str">
        <f t="shared" si="29"/>
        <v xml:space="preserve">  </v>
      </c>
      <c r="S138" s="65" t="str">
        <f t="shared" si="29"/>
        <v xml:space="preserve">  </v>
      </c>
      <c r="T138" s="65" t="str">
        <f t="shared" si="29"/>
        <v xml:space="preserve">  </v>
      </c>
      <c r="U138" s="65" t="str">
        <f t="shared" si="29"/>
        <v xml:space="preserve">  </v>
      </c>
      <c r="V138" s="65" t="str">
        <f t="shared" si="29"/>
        <v xml:space="preserve">  </v>
      </c>
      <c r="W138" s="65" t="str">
        <f t="shared" si="29"/>
        <v xml:space="preserve">  </v>
      </c>
      <c r="X138" s="65" t="str">
        <f t="shared" si="29"/>
        <v xml:space="preserve">  </v>
      </c>
      <c r="Y138" s="65" t="str">
        <f t="shared" si="29"/>
        <v xml:space="preserve">  </v>
      </c>
      <c r="Z138" s="65" t="str">
        <f t="shared" si="29"/>
        <v xml:space="preserve">  </v>
      </c>
      <c r="AA138" s="65" t="str">
        <f t="shared" si="29"/>
        <v xml:space="preserve">  </v>
      </c>
      <c r="AB138" s="65" t="str">
        <f t="shared" si="29"/>
        <v xml:space="preserve">  </v>
      </c>
      <c r="AC138" s="65" t="str">
        <f t="shared" si="29"/>
        <v xml:space="preserve">  </v>
      </c>
      <c r="AD138" s="65" t="str">
        <f t="shared" si="29"/>
        <v xml:space="preserve">  </v>
      </c>
      <c r="AE138" s="65" t="str">
        <f t="shared" si="29"/>
        <v xml:space="preserve">  </v>
      </c>
      <c r="AF138" s="65" t="str">
        <f t="shared" si="29"/>
        <v xml:space="preserve">  </v>
      </c>
      <c r="AG138" s="227"/>
      <c r="AH138" s="227"/>
      <c r="AI138" s="227"/>
      <c r="AJ138" s="227"/>
      <c r="AK138" s="227"/>
      <c r="AL138" s="227"/>
      <c r="AM138" s="227"/>
      <c r="AN138" s="227"/>
      <c r="AO138" s="227"/>
      <c r="AP138" s="227"/>
      <c r="AQ138" s="227"/>
      <c r="AR138" s="227"/>
      <c r="AS138" s="75"/>
      <c r="AT138" s="75"/>
      <c r="AU138" s="75"/>
      <c r="AV138" s="75"/>
      <c r="AW138" s="75"/>
      <c r="AX138" s="75"/>
      <c r="AY138" s="75"/>
      <c r="AZ138" s="75"/>
      <c r="BA138" s="75"/>
      <c r="BB138" s="75"/>
      <c r="BC138" s="227"/>
      <c r="BD138" s="277">
        <f t="shared" si="13"/>
        <v>0</v>
      </c>
      <c r="BE138" s="278">
        <f t="shared" si="14"/>
        <v>0</v>
      </c>
      <c r="BF138" s="279">
        <f t="shared" si="15"/>
        <v>0</v>
      </c>
      <c r="BG138" s="280">
        <f t="shared" si="16"/>
        <v>0</v>
      </c>
      <c r="BH138" s="281">
        <f t="shared" si="17"/>
        <v>0</v>
      </c>
      <c r="BI138" s="282">
        <f t="shared" si="18"/>
        <v>0</v>
      </c>
      <c r="BJ138" s="283" t="str">
        <f t="shared" si="12"/>
        <v>ปรับปรุง</v>
      </c>
      <c r="BK138" s="284">
        <f t="shared" si="19"/>
        <v>3</v>
      </c>
    </row>
    <row r="139" spans="1:63" ht="14.25" customHeight="1">
      <c r="A139" s="34">
        <f t="shared" si="26"/>
        <v>44</v>
      </c>
      <c r="B139" s="34" t="str">
        <f t="shared" si="26"/>
        <v xml:space="preserve">  </v>
      </c>
      <c r="C139" s="65" t="str">
        <f t="shared" si="29"/>
        <v xml:space="preserve">  </v>
      </c>
      <c r="D139" s="65" t="str">
        <f t="shared" si="29"/>
        <v xml:space="preserve">  </v>
      </c>
      <c r="E139" s="65" t="str">
        <f t="shared" si="29"/>
        <v xml:space="preserve">  </v>
      </c>
      <c r="F139" s="65" t="str">
        <f t="shared" si="29"/>
        <v xml:space="preserve">  </v>
      </c>
      <c r="G139" s="65" t="str">
        <f t="shared" si="29"/>
        <v xml:space="preserve">  </v>
      </c>
      <c r="H139" s="65" t="str">
        <f t="shared" si="29"/>
        <v xml:space="preserve">  </v>
      </c>
      <c r="I139" s="65" t="str">
        <f t="shared" si="29"/>
        <v xml:space="preserve">  </v>
      </c>
      <c r="J139" s="65" t="str">
        <f t="shared" si="29"/>
        <v xml:space="preserve">  </v>
      </c>
      <c r="K139" s="65" t="str">
        <f t="shared" si="29"/>
        <v xml:space="preserve">  </v>
      </c>
      <c r="L139" s="65" t="str">
        <f t="shared" si="29"/>
        <v xml:space="preserve">  </v>
      </c>
      <c r="M139" s="65" t="str">
        <f t="shared" si="29"/>
        <v xml:space="preserve">  </v>
      </c>
      <c r="N139" s="65" t="str">
        <f t="shared" si="29"/>
        <v xml:space="preserve">  </v>
      </c>
      <c r="O139" s="65" t="str">
        <f t="shared" si="29"/>
        <v xml:space="preserve">  </v>
      </c>
      <c r="P139" s="65" t="str">
        <f t="shared" si="29"/>
        <v xml:space="preserve">  </v>
      </c>
      <c r="Q139" s="65" t="str">
        <f t="shared" si="29"/>
        <v xml:space="preserve">  </v>
      </c>
      <c r="R139" s="65" t="str">
        <f t="shared" si="29"/>
        <v xml:space="preserve">  </v>
      </c>
      <c r="S139" s="65" t="str">
        <f t="shared" si="29"/>
        <v xml:space="preserve">  </v>
      </c>
      <c r="T139" s="65" t="str">
        <f t="shared" si="29"/>
        <v xml:space="preserve">  </v>
      </c>
      <c r="U139" s="65" t="str">
        <f t="shared" si="29"/>
        <v xml:space="preserve">  </v>
      </c>
      <c r="V139" s="65" t="str">
        <f t="shared" si="29"/>
        <v xml:space="preserve">  </v>
      </c>
      <c r="W139" s="65" t="str">
        <f t="shared" si="29"/>
        <v xml:space="preserve">  </v>
      </c>
      <c r="X139" s="65" t="str">
        <f t="shared" si="29"/>
        <v xml:space="preserve">  </v>
      </c>
      <c r="Y139" s="65" t="str">
        <f t="shared" si="29"/>
        <v xml:space="preserve">  </v>
      </c>
      <c r="Z139" s="65" t="str">
        <f t="shared" si="29"/>
        <v xml:space="preserve">  </v>
      </c>
      <c r="AA139" s="65" t="str">
        <f t="shared" si="29"/>
        <v xml:space="preserve">  </v>
      </c>
      <c r="AB139" s="65" t="str">
        <f t="shared" si="29"/>
        <v xml:space="preserve">  </v>
      </c>
      <c r="AC139" s="65" t="str">
        <f t="shared" si="29"/>
        <v xml:space="preserve">  </v>
      </c>
      <c r="AD139" s="65" t="str">
        <f t="shared" si="29"/>
        <v xml:space="preserve">  </v>
      </c>
      <c r="AE139" s="65" t="str">
        <f t="shared" si="29"/>
        <v xml:space="preserve">  </v>
      </c>
      <c r="AF139" s="65" t="str">
        <f t="shared" si="29"/>
        <v xml:space="preserve">  </v>
      </c>
      <c r="AG139" s="227"/>
      <c r="AH139" s="227"/>
      <c r="AI139" s="227"/>
      <c r="AJ139" s="227"/>
      <c r="AK139" s="227"/>
      <c r="AL139" s="227"/>
      <c r="AM139" s="227"/>
      <c r="AN139" s="227"/>
      <c r="AO139" s="227"/>
      <c r="AP139" s="227"/>
      <c r="AQ139" s="227"/>
      <c r="AR139" s="227"/>
      <c r="AS139" s="75"/>
      <c r="AT139" s="75"/>
      <c r="AU139" s="75"/>
      <c r="AV139" s="75"/>
      <c r="AW139" s="75"/>
      <c r="AX139" s="75"/>
      <c r="AY139" s="75"/>
      <c r="AZ139" s="75"/>
      <c r="BA139" s="75"/>
      <c r="BB139" s="75"/>
      <c r="BC139" s="227"/>
      <c r="BD139" s="277">
        <f t="shared" si="13"/>
        <v>0</v>
      </c>
      <c r="BE139" s="278">
        <f t="shared" si="14"/>
        <v>0</v>
      </c>
      <c r="BF139" s="279">
        <f t="shared" si="15"/>
        <v>0</v>
      </c>
      <c r="BG139" s="280">
        <f t="shared" si="16"/>
        <v>0</v>
      </c>
      <c r="BH139" s="281">
        <f t="shared" si="17"/>
        <v>0</v>
      </c>
      <c r="BI139" s="282">
        <f t="shared" si="18"/>
        <v>0</v>
      </c>
      <c r="BJ139" s="283" t="str">
        <f t="shared" si="12"/>
        <v>ปรับปรุง</v>
      </c>
      <c r="BK139" s="284">
        <f t="shared" si="19"/>
        <v>3</v>
      </c>
    </row>
    <row r="140" spans="1:63" ht="14.25" customHeight="1">
      <c r="A140" s="34">
        <f t="shared" si="26"/>
        <v>45</v>
      </c>
      <c r="B140" s="34" t="str">
        <f t="shared" si="26"/>
        <v xml:space="preserve">  </v>
      </c>
      <c r="C140" s="65" t="str">
        <f t="shared" si="29"/>
        <v xml:space="preserve">  </v>
      </c>
      <c r="D140" s="65" t="str">
        <f t="shared" si="29"/>
        <v xml:space="preserve">  </v>
      </c>
      <c r="E140" s="65" t="str">
        <f t="shared" si="29"/>
        <v xml:space="preserve">  </v>
      </c>
      <c r="F140" s="65" t="str">
        <f t="shared" si="29"/>
        <v xml:space="preserve">  </v>
      </c>
      <c r="G140" s="65" t="str">
        <f t="shared" si="29"/>
        <v xml:space="preserve">  </v>
      </c>
      <c r="H140" s="65" t="str">
        <f t="shared" si="29"/>
        <v xml:space="preserve">  </v>
      </c>
      <c r="I140" s="65" t="str">
        <f t="shared" si="29"/>
        <v xml:space="preserve">  </v>
      </c>
      <c r="J140" s="65" t="str">
        <f t="shared" si="29"/>
        <v xml:space="preserve">  </v>
      </c>
      <c r="K140" s="65" t="str">
        <f t="shared" si="29"/>
        <v xml:space="preserve">  </v>
      </c>
      <c r="L140" s="65" t="str">
        <f t="shared" si="29"/>
        <v xml:space="preserve">  </v>
      </c>
      <c r="M140" s="65" t="str">
        <f t="shared" si="29"/>
        <v xml:space="preserve">  </v>
      </c>
      <c r="N140" s="65" t="str">
        <f t="shared" si="29"/>
        <v xml:space="preserve">  </v>
      </c>
      <c r="O140" s="65" t="str">
        <f t="shared" si="29"/>
        <v xml:space="preserve">  </v>
      </c>
      <c r="P140" s="65" t="str">
        <f t="shared" si="29"/>
        <v xml:space="preserve">  </v>
      </c>
      <c r="Q140" s="65" t="str">
        <f t="shared" si="29"/>
        <v xml:space="preserve">  </v>
      </c>
      <c r="R140" s="65" t="str">
        <f t="shared" si="29"/>
        <v xml:space="preserve">  </v>
      </c>
      <c r="S140" s="65" t="str">
        <f t="shared" si="29"/>
        <v xml:space="preserve">  </v>
      </c>
      <c r="T140" s="65" t="str">
        <f t="shared" si="29"/>
        <v xml:space="preserve">  </v>
      </c>
      <c r="U140" s="65" t="str">
        <f t="shared" si="29"/>
        <v xml:space="preserve">  </v>
      </c>
      <c r="V140" s="65" t="str">
        <f t="shared" si="29"/>
        <v xml:space="preserve">  </v>
      </c>
      <c r="W140" s="65" t="str">
        <f t="shared" si="29"/>
        <v xml:space="preserve">  </v>
      </c>
      <c r="X140" s="65" t="str">
        <f t="shared" si="29"/>
        <v xml:space="preserve">  </v>
      </c>
      <c r="Y140" s="65" t="str">
        <f t="shared" si="29"/>
        <v xml:space="preserve">  </v>
      </c>
      <c r="Z140" s="65" t="str">
        <f t="shared" si="29"/>
        <v xml:space="preserve">  </v>
      </c>
      <c r="AA140" s="65" t="str">
        <f t="shared" si="29"/>
        <v xml:space="preserve">  </v>
      </c>
      <c r="AB140" s="65" t="str">
        <f t="shared" si="29"/>
        <v xml:space="preserve">  </v>
      </c>
      <c r="AC140" s="65" t="str">
        <f t="shared" si="29"/>
        <v xml:space="preserve">  </v>
      </c>
      <c r="AD140" s="65" t="str">
        <f t="shared" si="29"/>
        <v xml:space="preserve">  </v>
      </c>
      <c r="AE140" s="65" t="str">
        <f t="shared" si="29"/>
        <v xml:space="preserve">  </v>
      </c>
      <c r="AF140" s="65" t="str">
        <f t="shared" si="29"/>
        <v xml:space="preserve">  </v>
      </c>
      <c r="AG140" s="227"/>
      <c r="AH140" s="227"/>
      <c r="AI140" s="227"/>
      <c r="AJ140" s="227"/>
      <c r="AK140" s="227"/>
      <c r="AL140" s="227"/>
      <c r="AM140" s="227"/>
      <c r="AN140" s="227"/>
      <c r="AO140" s="227"/>
      <c r="AP140" s="227"/>
      <c r="AQ140" s="227"/>
      <c r="AR140" s="227"/>
      <c r="AS140" s="75"/>
      <c r="AT140" s="75"/>
      <c r="AU140" s="75"/>
      <c r="AV140" s="75"/>
      <c r="AW140" s="75"/>
      <c r="AX140" s="75"/>
      <c r="AY140" s="75"/>
      <c r="AZ140" s="75"/>
      <c r="BA140" s="75"/>
      <c r="BB140" s="75"/>
      <c r="BC140" s="227"/>
      <c r="BD140" s="277">
        <f t="shared" si="13"/>
        <v>0</v>
      </c>
      <c r="BE140" s="278">
        <f t="shared" si="14"/>
        <v>0</v>
      </c>
      <c r="BF140" s="279">
        <f t="shared" si="15"/>
        <v>0</v>
      </c>
      <c r="BG140" s="280">
        <f t="shared" si="16"/>
        <v>0</v>
      </c>
      <c r="BH140" s="281">
        <f t="shared" si="17"/>
        <v>0</v>
      </c>
      <c r="BI140" s="282">
        <f t="shared" si="18"/>
        <v>0</v>
      </c>
      <c r="BJ140" s="283" t="str">
        <f t="shared" si="12"/>
        <v>ปรับปรุง</v>
      </c>
      <c r="BK140" s="284">
        <f t="shared" si="19"/>
        <v>3</v>
      </c>
    </row>
    <row r="141" spans="1:63" ht="14.25" customHeight="1">
      <c r="A141" s="34">
        <f t="shared" si="26"/>
        <v>46</v>
      </c>
      <c r="B141" s="34" t="str">
        <f t="shared" si="26"/>
        <v xml:space="preserve">  </v>
      </c>
      <c r="C141" s="65" t="str">
        <f t="shared" si="29"/>
        <v xml:space="preserve">  </v>
      </c>
      <c r="D141" s="65" t="str">
        <f t="shared" si="29"/>
        <v xml:space="preserve">  </v>
      </c>
      <c r="E141" s="65" t="str">
        <f t="shared" si="29"/>
        <v xml:space="preserve">  </v>
      </c>
      <c r="F141" s="65" t="str">
        <f t="shared" si="29"/>
        <v xml:space="preserve">  </v>
      </c>
      <c r="G141" s="65" t="str">
        <f t="shared" si="29"/>
        <v xml:space="preserve">  </v>
      </c>
      <c r="H141" s="65" t="str">
        <f t="shared" si="29"/>
        <v xml:space="preserve">  </v>
      </c>
      <c r="I141" s="65" t="str">
        <f t="shared" si="29"/>
        <v xml:space="preserve">  </v>
      </c>
      <c r="J141" s="65" t="str">
        <f t="shared" si="29"/>
        <v xml:space="preserve">  </v>
      </c>
      <c r="K141" s="65" t="str">
        <f t="shared" si="29"/>
        <v xml:space="preserve">  </v>
      </c>
      <c r="L141" s="65" t="str">
        <f t="shared" si="29"/>
        <v xml:space="preserve">  </v>
      </c>
      <c r="M141" s="65" t="str">
        <f t="shared" si="29"/>
        <v xml:space="preserve">  </v>
      </c>
      <c r="N141" s="65" t="str">
        <f t="shared" si="29"/>
        <v xml:space="preserve">  </v>
      </c>
      <c r="O141" s="65" t="str">
        <f t="shared" si="29"/>
        <v xml:space="preserve">  </v>
      </c>
      <c r="P141" s="65" t="str">
        <f t="shared" si="29"/>
        <v xml:space="preserve">  </v>
      </c>
      <c r="Q141" s="65" t="str">
        <f t="shared" si="29"/>
        <v xml:space="preserve">  </v>
      </c>
      <c r="R141" s="65" t="str">
        <f t="shared" si="29"/>
        <v xml:space="preserve">  </v>
      </c>
      <c r="S141" s="65" t="str">
        <f t="shared" si="29"/>
        <v xml:space="preserve">  </v>
      </c>
      <c r="T141" s="65" t="str">
        <f t="shared" si="29"/>
        <v xml:space="preserve">  </v>
      </c>
      <c r="U141" s="65" t="str">
        <f t="shared" si="29"/>
        <v xml:space="preserve">  </v>
      </c>
      <c r="V141" s="65" t="str">
        <f t="shared" si="29"/>
        <v xml:space="preserve">  </v>
      </c>
      <c r="W141" s="65" t="str">
        <f t="shared" si="29"/>
        <v xml:space="preserve">  </v>
      </c>
      <c r="X141" s="65" t="str">
        <f t="shared" si="29"/>
        <v xml:space="preserve">  </v>
      </c>
      <c r="Y141" s="65" t="str">
        <f t="shared" si="29"/>
        <v xml:space="preserve">  </v>
      </c>
      <c r="Z141" s="65" t="str">
        <f t="shared" si="29"/>
        <v xml:space="preserve">  </v>
      </c>
      <c r="AA141" s="65" t="str">
        <f t="shared" si="29"/>
        <v xml:space="preserve">  </v>
      </c>
      <c r="AB141" s="65" t="str">
        <f t="shared" si="29"/>
        <v xml:space="preserve">  </v>
      </c>
      <c r="AC141" s="65" t="str">
        <f t="shared" si="29"/>
        <v xml:space="preserve">  </v>
      </c>
      <c r="AD141" s="65" t="str">
        <f t="shared" si="29"/>
        <v xml:space="preserve">  </v>
      </c>
      <c r="AE141" s="65" t="str">
        <f t="shared" si="29"/>
        <v xml:space="preserve">  </v>
      </c>
      <c r="AF141" s="65" t="str">
        <f t="shared" si="29"/>
        <v xml:space="preserve">  </v>
      </c>
      <c r="AG141" s="227"/>
      <c r="AH141" s="227"/>
      <c r="AI141" s="227"/>
      <c r="AJ141" s="227"/>
      <c r="AK141" s="227"/>
      <c r="AL141" s="227"/>
      <c r="AM141" s="227"/>
      <c r="AN141" s="227"/>
      <c r="AO141" s="227"/>
      <c r="AP141" s="227"/>
      <c r="AQ141" s="227"/>
      <c r="AR141" s="227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227"/>
      <c r="BD141" s="277">
        <f t="shared" si="13"/>
        <v>0</v>
      </c>
      <c r="BE141" s="278">
        <f t="shared" si="14"/>
        <v>0</v>
      </c>
      <c r="BF141" s="279">
        <f t="shared" si="15"/>
        <v>0</v>
      </c>
      <c r="BG141" s="280">
        <f t="shared" si="16"/>
        <v>0</v>
      </c>
      <c r="BH141" s="281">
        <f t="shared" si="17"/>
        <v>0</v>
      </c>
      <c r="BI141" s="282">
        <f t="shared" si="18"/>
        <v>0</v>
      </c>
      <c r="BJ141" s="283" t="str">
        <f t="shared" si="12"/>
        <v>ปรับปรุง</v>
      </c>
      <c r="BK141" s="284">
        <f t="shared" si="19"/>
        <v>3</v>
      </c>
    </row>
    <row r="142" spans="1:63" ht="14.25" customHeight="1">
      <c r="A142" s="34">
        <f t="shared" si="26"/>
        <v>47</v>
      </c>
      <c r="B142" s="34" t="str">
        <f t="shared" si="26"/>
        <v xml:space="preserve">  </v>
      </c>
      <c r="C142" s="65" t="str">
        <f t="shared" si="29"/>
        <v xml:space="preserve">  </v>
      </c>
      <c r="D142" s="65" t="str">
        <f t="shared" si="29"/>
        <v xml:space="preserve">  </v>
      </c>
      <c r="E142" s="65" t="str">
        <f t="shared" si="29"/>
        <v xml:space="preserve">  </v>
      </c>
      <c r="F142" s="65" t="str">
        <f t="shared" si="29"/>
        <v xml:space="preserve">  </v>
      </c>
      <c r="G142" s="65" t="str">
        <f t="shared" si="29"/>
        <v xml:space="preserve">  </v>
      </c>
      <c r="H142" s="65" t="str">
        <f t="shared" si="29"/>
        <v xml:space="preserve">  </v>
      </c>
      <c r="I142" s="65" t="str">
        <f t="shared" si="29"/>
        <v xml:space="preserve">  </v>
      </c>
      <c r="J142" s="65" t="str">
        <f t="shared" si="29"/>
        <v xml:space="preserve">  </v>
      </c>
      <c r="K142" s="65" t="str">
        <f t="shared" si="29"/>
        <v xml:space="preserve">  </v>
      </c>
      <c r="L142" s="65" t="str">
        <f t="shared" si="29"/>
        <v xml:space="preserve">  </v>
      </c>
      <c r="M142" s="65" t="str">
        <f t="shared" si="29"/>
        <v xml:space="preserve">  </v>
      </c>
      <c r="N142" s="65" t="str">
        <f t="shared" si="29"/>
        <v xml:space="preserve">  </v>
      </c>
      <c r="O142" s="65" t="str">
        <f t="shared" si="29"/>
        <v xml:space="preserve">  </v>
      </c>
      <c r="P142" s="65" t="str">
        <f t="shared" si="29"/>
        <v xml:space="preserve">  </v>
      </c>
      <c r="Q142" s="65" t="str">
        <f t="shared" si="29"/>
        <v xml:space="preserve">  </v>
      </c>
      <c r="R142" s="65" t="str">
        <f t="shared" ref="C142:AF148" si="30">IF(R55&lt;=0,"  ",IF(R55=R$7,R$6,0))</f>
        <v xml:space="preserve">  </v>
      </c>
      <c r="S142" s="65" t="str">
        <f t="shared" si="30"/>
        <v xml:space="preserve">  </v>
      </c>
      <c r="T142" s="65" t="str">
        <f t="shared" si="30"/>
        <v xml:space="preserve">  </v>
      </c>
      <c r="U142" s="65" t="str">
        <f t="shared" si="30"/>
        <v xml:space="preserve">  </v>
      </c>
      <c r="V142" s="65" t="str">
        <f t="shared" si="30"/>
        <v xml:space="preserve">  </v>
      </c>
      <c r="W142" s="65" t="str">
        <f t="shared" si="30"/>
        <v xml:space="preserve">  </v>
      </c>
      <c r="X142" s="65" t="str">
        <f t="shared" si="30"/>
        <v xml:space="preserve">  </v>
      </c>
      <c r="Y142" s="65" t="str">
        <f t="shared" si="30"/>
        <v xml:space="preserve">  </v>
      </c>
      <c r="Z142" s="65" t="str">
        <f t="shared" si="30"/>
        <v xml:space="preserve">  </v>
      </c>
      <c r="AA142" s="65" t="str">
        <f t="shared" si="30"/>
        <v xml:space="preserve">  </v>
      </c>
      <c r="AB142" s="65" t="str">
        <f t="shared" si="30"/>
        <v xml:space="preserve">  </v>
      </c>
      <c r="AC142" s="65" t="str">
        <f t="shared" si="30"/>
        <v xml:space="preserve">  </v>
      </c>
      <c r="AD142" s="65" t="str">
        <f t="shared" si="30"/>
        <v xml:space="preserve">  </v>
      </c>
      <c r="AE142" s="65" t="str">
        <f t="shared" si="30"/>
        <v xml:space="preserve">  </v>
      </c>
      <c r="AF142" s="65" t="str">
        <f t="shared" si="30"/>
        <v xml:space="preserve">  </v>
      </c>
      <c r="AG142" s="227"/>
      <c r="AH142" s="227"/>
      <c r="AI142" s="227"/>
      <c r="AJ142" s="227"/>
      <c r="AK142" s="227"/>
      <c r="AL142" s="227"/>
      <c r="AM142" s="227"/>
      <c r="AN142" s="227"/>
      <c r="AO142" s="227"/>
      <c r="AP142" s="227"/>
      <c r="AQ142" s="227"/>
      <c r="AR142" s="227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227"/>
      <c r="BD142" s="277">
        <f t="shared" si="13"/>
        <v>0</v>
      </c>
      <c r="BE142" s="278">
        <f t="shared" si="14"/>
        <v>0</v>
      </c>
      <c r="BF142" s="279">
        <f t="shared" si="15"/>
        <v>0</v>
      </c>
      <c r="BG142" s="280">
        <f t="shared" si="16"/>
        <v>0</v>
      </c>
      <c r="BH142" s="281">
        <f t="shared" si="17"/>
        <v>0</v>
      </c>
      <c r="BI142" s="282">
        <f t="shared" si="18"/>
        <v>0</v>
      </c>
      <c r="BJ142" s="283" t="str">
        <f t="shared" si="12"/>
        <v>ปรับปรุง</v>
      </c>
      <c r="BK142" s="284">
        <f t="shared" si="19"/>
        <v>3</v>
      </c>
    </row>
    <row r="143" spans="1:63" ht="14.25" customHeight="1">
      <c r="A143" s="34">
        <f t="shared" si="26"/>
        <v>48</v>
      </c>
      <c r="B143" s="34" t="str">
        <f t="shared" si="26"/>
        <v xml:space="preserve">  </v>
      </c>
      <c r="C143" s="65" t="str">
        <f t="shared" si="30"/>
        <v xml:space="preserve">  </v>
      </c>
      <c r="D143" s="65" t="str">
        <f t="shared" si="30"/>
        <v xml:space="preserve">  </v>
      </c>
      <c r="E143" s="65" t="str">
        <f t="shared" si="30"/>
        <v xml:space="preserve">  </v>
      </c>
      <c r="F143" s="65" t="str">
        <f t="shared" si="30"/>
        <v xml:space="preserve">  </v>
      </c>
      <c r="G143" s="65" t="str">
        <f t="shared" si="30"/>
        <v xml:space="preserve">  </v>
      </c>
      <c r="H143" s="65" t="str">
        <f t="shared" si="30"/>
        <v xml:space="preserve">  </v>
      </c>
      <c r="I143" s="65" t="str">
        <f t="shared" si="30"/>
        <v xml:space="preserve">  </v>
      </c>
      <c r="J143" s="65" t="str">
        <f t="shared" si="30"/>
        <v xml:space="preserve">  </v>
      </c>
      <c r="K143" s="65" t="str">
        <f t="shared" si="30"/>
        <v xml:space="preserve">  </v>
      </c>
      <c r="L143" s="65" t="str">
        <f t="shared" si="30"/>
        <v xml:space="preserve">  </v>
      </c>
      <c r="M143" s="65" t="str">
        <f t="shared" si="30"/>
        <v xml:space="preserve">  </v>
      </c>
      <c r="N143" s="65" t="str">
        <f t="shared" si="30"/>
        <v xml:space="preserve">  </v>
      </c>
      <c r="O143" s="65" t="str">
        <f t="shared" si="30"/>
        <v xml:space="preserve">  </v>
      </c>
      <c r="P143" s="65" t="str">
        <f t="shared" si="30"/>
        <v xml:space="preserve">  </v>
      </c>
      <c r="Q143" s="65" t="str">
        <f t="shared" si="30"/>
        <v xml:space="preserve">  </v>
      </c>
      <c r="R143" s="65" t="str">
        <f t="shared" si="30"/>
        <v xml:space="preserve">  </v>
      </c>
      <c r="S143" s="65" t="str">
        <f t="shared" si="30"/>
        <v xml:space="preserve">  </v>
      </c>
      <c r="T143" s="65" t="str">
        <f t="shared" si="30"/>
        <v xml:space="preserve">  </v>
      </c>
      <c r="U143" s="65" t="str">
        <f t="shared" si="30"/>
        <v xml:space="preserve">  </v>
      </c>
      <c r="V143" s="65" t="str">
        <f t="shared" si="30"/>
        <v xml:space="preserve">  </v>
      </c>
      <c r="W143" s="65" t="str">
        <f t="shared" si="30"/>
        <v xml:space="preserve">  </v>
      </c>
      <c r="X143" s="65" t="str">
        <f t="shared" si="30"/>
        <v xml:space="preserve">  </v>
      </c>
      <c r="Y143" s="65" t="str">
        <f t="shared" si="30"/>
        <v xml:space="preserve">  </v>
      </c>
      <c r="Z143" s="65" t="str">
        <f t="shared" si="30"/>
        <v xml:space="preserve">  </v>
      </c>
      <c r="AA143" s="65" t="str">
        <f t="shared" si="30"/>
        <v xml:space="preserve">  </v>
      </c>
      <c r="AB143" s="65" t="str">
        <f t="shared" si="30"/>
        <v xml:space="preserve">  </v>
      </c>
      <c r="AC143" s="65" t="str">
        <f t="shared" si="30"/>
        <v xml:space="preserve">  </v>
      </c>
      <c r="AD143" s="65" t="str">
        <f t="shared" si="30"/>
        <v xml:space="preserve">  </v>
      </c>
      <c r="AE143" s="65" t="str">
        <f t="shared" si="30"/>
        <v xml:space="preserve">  </v>
      </c>
      <c r="AF143" s="65" t="str">
        <f t="shared" si="30"/>
        <v xml:space="preserve">  </v>
      </c>
      <c r="AG143" s="227"/>
      <c r="AH143" s="227"/>
      <c r="AI143" s="227"/>
      <c r="AJ143" s="227"/>
      <c r="AK143" s="227"/>
      <c r="AL143" s="227"/>
      <c r="AM143" s="227"/>
      <c r="AN143" s="227"/>
      <c r="AO143" s="227"/>
      <c r="AP143" s="227"/>
      <c r="AQ143" s="227"/>
      <c r="AR143" s="227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227"/>
      <c r="BD143" s="277">
        <f t="shared" si="13"/>
        <v>0</v>
      </c>
      <c r="BE143" s="278">
        <f t="shared" si="14"/>
        <v>0</v>
      </c>
      <c r="BF143" s="279">
        <f t="shared" si="15"/>
        <v>0</v>
      </c>
      <c r="BG143" s="280">
        <f t="shared" si="16"/>
        <v>0</v>
      </c>
      <c r="BH143" s="281">
        <f t="shared" si="17"/>
        <v>0</v>
      </c>
      <c r="BI143" s="282">
        <f t="shared" si="18"/>
        <v>0</v>
      </c>
      <c r="BJ143" s="283" t="str">
        <f t="shared" si="12"/>
        <v>ปรับปรุง</v>
      </c>
      <c r="BK143" s="284">
        <f t="shared" si="19"/>
        <v>3</v>
      </c>
    </row>
    <row r="144" spans="1:63" ht="14.25" customHeight="1">
      <c r="A144" s="34">
        <f t="shared" ref="A144:B155" si="31">IF(A57&lt;=0,"  ",A57)</f>
        <v>49</v>
      </c>
      <c r="B144" s="34" t="str">
        <f t="shared" si="31"/>
        <v xml:space="preserve">  </v>
      </c>
      <c r="C144" s="65" t="str">
        <f t="shared" si="30"/>
        <v xml:space="preserve">  </v>
      </c>
      <c r="D144" s="65" t="str">
        <f t="shared" si="30"/>
        <v xml:space="preserve">  </v>
      </c>
      <c r="E144" s="65" t="str">
        <f t="shared" si="30"/>
        <v xml:space="preserve">  </v>
      </c>
      <c r="F144" s="65" t="str">
        <f t="shared" si="30"/>
        <v xml:space="preserve">  </v>
      </c>
      <c r="G144" s="65" t="str">
        <f t="shared" si="30"/>
        <v xml:space="preserve">  </v>
      </c>
      <c r="H144" s="65" t="str">
        <f t="shared" si="30"/>
        <v xml:space="preserve">  </v>
      </c>
      <c r="I144" s="65" t="str">
        <f t="shared" si="30"/>
        <v xml:space="preserve">  </v>
      </c>
      <c r="J144" s="65" t="str">
        <f t="shared" si="30"/>
        <v xml:space="preserve">  </v>
      </c>
      <c r="K144" s="65" t="str">
        <f t="shared" si="30"/>
        <v xml:space="preserve">  </v>
      </c>
      <c r="L144" s="65" t="str">
        <f t="shared" si="30"/>
        <v xml:space="preserve">  </v>
      </c>
      <c r="M144" s="65" t="str">
        <f t="shared" si="30"/>
        <v xml:space="preserve">  </v>
      </c>
      <c r="N144" s="65" t="str">
        <f t="shared" si="30"/>
        <v xml:space="preserve">  </v>
      </c>
      <c r="O144" s="65" t="str">
        <f t="shared" si="30"/>
        <v xml:space="preserve">  </v>
      </c>
      <c r="P144" s="65" t="str">
        <f t="shared" si="30"/>
        <v xml:space="preserve">  </v>
      </c>
      <c r="Q144" s="65" t="str">
        <f t="shared" si="30"/>
        <v xml:space="preserve">  </v>
      </c>
      <c r="R144" s="65" t="str">
        <f t="shared" si="30"/>
        <v xml:space="preserve">  </v>
      </c>
      <c r="S144" s="65" t="str">
        <f t="shared" si="30"/>
        <v xml:space="preserve">  </v>
      </c>
      <c r="T144" s="65" t="str">
        <f t="shared" si="30"/>
        <v xml:space="preserve">  </v>
      </c>
      <c r="U144" s="65" t="str">
        <f t="shared" si="30"/>
        <v xml:space="preserve">  </v>
      </c>
      <c r="V144" s="65" t="str">
        <f t="shared" si="30"/>
        <v xml:space="preserve">  </v>
      </c>
      <c r="W144" s="65" t="str">
        <f t="shared" si="30"/>
        <v xml:space="preserve">  </v>
      </c>
      <c r="X144" s="65" t="str">
        <f t="shared" si="30"/>
        <v xml:space="preserve">  </v>
      </c>
      <c r="Y144" s="65" t="str">
        <f t="shared" si="30"/>
        <v xml:space="preserve">  </v>
      </c>
      <c r="Z144" s="65" t="str">
        <f t="shared" si="30"/>
        <v xml:space="preserve">  </v>
      </c>
      <c r="AA144" s="65" t="str">
        <f t="shared" si="30"/>
        <v xml:space="preserve">  </v>
      </c>
      <c r="AB144" s="65" t="str">
        <f t="shared" si="30"/>
        <v xml:space="preserve">  </v>
      </c>
      <c r="AC144" s="65" t="str">
        <f t="shared" si="30"/>
        <v xml:space="preserve">  </v>
      </c>
      <c r="AD144" s="65" t="str">
        <f t="shared" si="30"/>
        <v xml:space="preserve">  </v>
      </c>
      <c r="AE144" s="65" t="str">
        <f t="shared" si="30"/>
        <v xml:space="preserve">  </v>
      </c>
      <c r="AF144" s="65" t="str">
        <f t="shared" si="30"/>
        <v xml:space="preserve">  </v>
      </c>
      <c r="AG144" s="227"/>
      <c r="AH144" s="227"/>
      <c r="AI144" s="227"/>
      <c r="AJ144" s="227"/>
      <c r="AK144" s="227"/>
      <c r="AL144" s="227"/>
      <c r="AM144" s="227"/>
      <c r="AN144" s="227"/>
      <c r="AO144" s="227"/>
      <c r="AP144" s="227"/>
      <c r="AQ144" s="227"/>
      <c r="AR144" s="227"/>
      <c r="AS144" s="75"/>
      <c r="AT144" s="75"/>
      <c r="AU144" s="75"/>
      <c r="AV144" s="75"/>
      <c r="AW144" s="75"/>
      <c r="AX144" s="75"/>
      <c r="AY144" s="75"/>
      <c r="AZ144" s="75"/>
      <c r="BA144" s="75"/>
      <c r="BB144" s="75"/>
      <c r="BC144" s="227"/>
      <c r="BD144" s="277">
        <f t="shared" si="13"/>
        <v>0</v>
      </c>
      <c r="BE144" s="278">
        <f t="shared" si="14"/>
        <v>0</v>
      </c>
      <c r="BF144" s="279">
        <f t="shared" si="15"/>
        <v>0</v>
      </c>
      <c r="BG144" s="280">
        <f t="shared" si="16"/>
        <v>0</v>
      </c>
      <c r="BH144" s="281">
        <f t="shared" si="17"/>
        <v>0</v>
      </c>
      <c r="BI144" s="282">
        <f t="shared" si="18"/>
        <v>0</v>
      </c>
      <c r="BJ144" s="283" t="str">
        <f t="shared" si="12"/>
        <v>ปรับปรุง</v>
      </c>
      <c r="BK144" s="284">
        <f t="shared" si="19"/>
        <v>3</v>
      </c>
    </row>
    <row r="145" spans="1:63" ht="14.25" customHeight="1">
      <c r="A145" s="34">
        <f t="shared" si="31"/>
        <v>50</v>
      </c>
      <c r="B145" s="34" t="str">
        <f t="shared" si="31"/>
        <v xml:space="preserve">  </v>
      </c>
      <c r="C145" s="65" t="str">
        <f t="shared" si="30"/>
        <v xml:space="preserve">  </v>
      </c>
      <c r="D145" s="65" t="str">
        <f t="shared" si="30"/>
        <v xml:space="preserve">  </v>
      </c>
      <c r="E145" s="65" t="str">
        <f t="shared" si="30"/>
        <v xml:space="preserve">  </v>
      </c>
      <c r="F145" s="65" t="str">
        <f t="shared" si="30"/>
        <v xml:space="preserve">  </v>
      </c>
      <c r="G145" s="65" t="str">
        <f t="shared" si="30"/>
        <v xml:space="preserve">  </v>
      </c>
      <c r="H145" s="65" t="str">
        <f t="shared" si="30"/>
        <v xml:space="preserve">  </v>
      </c>
      <c r="I145" s="65" t="str">
        <f t="shared" si="30"/>
        <v xml:space="preserve">  </v>
      </c>
      <c r="J145" s="65" t="str">
        <f t="shared" si="30"/>
        <v xml:space="preserve">  </v>
      </c>
      <c r="K145" s="65" t="str">
        <f t="shared" si="30"/>
        <v xml:space="preserve">  </v>
      </c>
      <c r="L145" s="65" t="str">
        <f t="shared" si="30"/>
        <v xml:space="preserve">  </v>
      </c>
      <c r="M145" s="65" t="str">
        <f t="shared" si="30"/>
        <v xml:space="preserve">  </v>
      </c>
      <c r="N145" s="65" t="str">
        <f t="shared" si="30"/>
        <v xml:space="preserve">  </v>
      </c>
      <c r="O145" s="65" t="str">
        <f t="shared" si="30"/>
        <v xml:space="preserve">  </v>
      </c>
      <c r="P145" s="65" t="str">
        <f t="shared" si="30"/>
        <v xml:space="preserve">  </v>
      </c>
      <c r="Q145" s="65" t="str">
        <f t="shared" si="30"/>
        <v xml:space="preserve">  </v>
      </c>
      <c r="R145" s="65" t="str">
        <f t="shared" si="30"/>
        <v xml:space="preserve">  </v>
      </c>
      <c r="S145" s="65" t="str">
        <f t="shared" si="30"/>
        <v xml:space="preserve">  </v>
      </c>
      <c r="T145" s="65" t="str">
        <f t="shared" si="30"/>
        <v xml:space="preserve">  </v>
      </c>
      <c r="U145" s="65" t="str">
        <f t="shared" si="30"/>
        <v xml:space="preserve">  </v>
      </c>
      <c r="V145" s="65" t="str">
        <f t="shared" si="30"/>
        <v xml:space="preserve">  </v>
      </c>
      <c r="W145" s="65" t="str">
        <f t="shared" si="30"/>
        <v xml:space="preserve">  </v>
      </c>
      <c r="X145" s="65" t="str">
        <f t="shared" si="30"/>
        <v xml:space="preserve">  </v>
      </c>
      <c r="Y145" s="65" t="str">
        <f t="shared" si="30"/>
        <v xml:space="preserve">  </v>
      </c>
      <c r="Z145" s="65" t="str">
        <f t="shared" si="30"/>
        <v xml:space="preserve">  </v>
      </c>
      <c r="AA145" s="65" t="str">
        <f t="shared" si="30"/>
        <v xml:space="preserve">  </v>
      </c>
      <c r="AB145" s="65" t="str">
        <f t="shared" si="30"/>
        <v xml:space="preserve">  </v>
      </c>
      <c r="AC145" s="65" t="str">
        <f t="shared" si="30"/>
        <v xml:space="preserve">  </v>
      </c>
      <c r="AD145" s="65" t="str">
        <f t="shared" si="30"/>
        <v xml:space="preserve">  </v>
      </c>
      <c r="AE145" s="65" t="str">
        <f t="shared" si="30"/>
        <v xml:space="preserve">  </v>
      </c>
      <c r="AF145" s="65" t="str">
        <f t="shared" si="30"/>
        <v xml:space="preserve">  </v>
      </c>
      <c r="AG145" s="227"/>
      <c r="AH145" s="227"/>
      <c r="AI145" s="227"/>
      <c r="AJ145" s="227"/>
      <c r="AK145" s="227"/>
      <c r="AL145" s="227"/>
      <c r="AM145" s="227"/>
      <c r="AN145" s="227"/>
      <c r="AO145" s="227"/>
      <c r="AP145" s="227"/>
      <c r="AQ145" s="227"/>
      <c r="AR145" s="227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227"/>
      <c r="BD145" s="277">
        <f t="shared" si="13"/>
        <v>0</v>
      </c>
      <c r="BE145" s="278">
        <f t="shared" si="14"/>
        <v>0</v>
      </c>
      <c r="BF145" s="279">
        <f t="shared" si="15"/>
        <v>0</v>
      </c>
      <c r="BG145" s="280">
        <f t="shared" si="16"/>
        <v>0</v>
      </c>
      <c r="BH145" s="281">
        <f t="shared" si="17"/>
        <v>0</v>
      </c>
      <c r="BI145" s="282">
        <f t="shared" si="18"/>
        <v>0</v>
      </c>
      <c r="BJ145" s="283" t="str">
        <f t="shared" si="12"/>
        <v>ปรับปรุง</v>
      </c>
      <c r="BK145" s="284">
        <f t="shared" si="19"/>
        <v>3</v>
      </c>
    </row>
    <row r="146" spans="1:63" ht="14.25" customHeight="1">
      <c r="A146" s="34">
        <f t="shared" si="31"/>
        <v>51</v>
      </c>
      <c r="B146" s="34" t="str">
        <f t="shared" si="31"/>
        <v xml:space="preserve">  </v>
      </c>
      <c r="C146" s="65" t="str">
        <f t="shared" si="30"/>
        <v xml:space="preserve">  </v>
      </c>
      <c r="D146" s="65" t="str">
        <f t="shared" si="30"/>
        <v xml:space="preserve">  </v>
      </c>
      <c r="E146" s="65" t="str">
        <f t="shared" si="30"/>
        <v xml:space="preserve">  </v>
      </c>
      <c r="F146" s="65" t="str">
        <f t="shared" si="30"/>
        <v xml:space="preserve">  </v>
      </c>
      <c r="G146" s="65" t="str">
        <f t="shared" si="30"/>
        <v xml:space="preserve">  </v>
      </c>
      <c r="H146" s="65" t="str">
        <f t="shared" si="30"/>
        <v xml:space="preserve">  </v>
      </c>
      <c r="I146" s="65" t="str">
        <f t="shared" si="30"/>
        <v xml:space="preserve">  </v>
      </c>
      <c r="J146" s="65" t="str">
        <f t="shared" si="30"/>
        <v xml:space="preserve">  </v>
      </c>
      <c r="K146" s="65" t="str">
        <f t="shared" si="30"/>
        <v xml:space="preserve">  </v>
      </c>
      <c r="L146" s="65" t="str">
        <f t="shared" si="30"/>
        <v xml:space="preserve">  </v>
      </c>
      <c r="M146" s="65" t="str">
        <f t="shared" si="30"/>
        <v xml:space="preserve">  </v>
      </c>
      <c r="N146" s="65" t="str">
        <f t="shared" si="30"/>
        <v xml:space="preserve">  </v>
      </c>
      <c r="O146" s="65" t="str">
        <f t="shared" si="30"/>
        <v xml:space="preserve">  </v>
      </c>
      <c r="P146" s="65" t="str">
        <f t="shared" si="30"/>
        <v xml:space="preserve">  </v>
      </c>
      <c r="Q146" s="65" t="str">
        <f t="shared" si="30"/>
        <v xml:space="preserve">  </v>
      </c>
      <c r="R146" s="65" t="str">
        <f t="shared" si="30"/>
        <v xml:space="preserve">  </v>
      </c>
      <c r="S146" s="65" t="str">
        <f t="shared" si="30"/>
        <v xml:space="preserve">  </v>
      </c>
      <c r="T146" s="65" t="str">
        <f t="shared" si="30"/>
        <v xml:space="preserve">  </v>
      </c>
      <c r="U146" s="65" t="str">
        <f t="shared" si="30"/>
        <v xml:space="preserve">  </v>
      </c>
      <c r="V146" s="65" t="str">
        <f t="shared" si="30"/>
        <v xml:space="preserve">  </v>
      </c>
      <c r="W146" s="65" t="str">
        <f t="shared" si="30"/>
        <v xml:space="preserve">  </v>
      </c>
      <c r="X146" s="65" t="str">
        <f t="shared" si="30"/>
        <v xml:space="preserve">  </v>
      </c>
      <c r="Y146" s="65" t="str">
        <f t="shared" si="30"/>
        <v xml:space="preserve">  </v>
      </c>
      <c r="Z146" s="65" t="str">
        <f t="shared" si="30"/>
        <v xml:space="preserve">  </v>
      </c>
      <c r="AA146" s="65" t="str">
        <f t="shared" si="30"/>
        <v xml:space="preserve">  </v>
      </c>
      <c r="AB146" s="65" t="str">
        <f t="shared" si="30"/>
        <v xml:space="preserve">  </v>
      </c>
      <c r="AC146" s="65" t="str">
        <f t="shared" si="30"/>
        <v xml:space="preserve">  </v>
      </c>
      <c r="AD146" s="65" t="str">
        <f t="shared" si="30"/>
        <v xml:space="preserve">  </v>
      </c>
      <c r="AE146" s="65" t="str">
        <f t="shared" si="30"/>
        <v xml:space="preserve">  </v>
      </c>
      <c r="AF146" s="65" t="str">
        <f t="shared" si="30"/>
        <v xml:space="preserve">  </v>
      </c>
      <c r="AG146" s="227"/>
      <c r="AH146" s="227"/>
      <c r="AI146" s="227"/>
      <c r="AJ146" s="227"/>
      <c r="AK146" s="227"/>
      <c r="AL146" s="227"/>
      <c r="AM146" s="227"/>
      <c r="AN146" s="227"/>
      <c r="AO146" s="227"/>
      <c r="AP146" s="227"/>
      <c r="AQ146" s="227"/>
      <c r="AR146" s="227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227"/>
      <c r="BD146" s="277">
        <f t="shared" si="13"/>
        <v>0</v>
      </c>
      <c r="BE146" s="278">
        <f t="shared" si="14"/>
        <v>0</v>
      </c>
      <c r="BF146" s="279">
        <f t="shared" si="15"/>
        <v>0</v>
      </c>
      <c r="BG146" s="280">
        <f t="shared" si="16"/>
        <v>0</v>
      </c>
      <c r="BH146" s="281">
        <f t="shared" si="17"/>
        <v>0</v>
      </c>
      <c r="BI146" s="282">
        <f t="shared" si="18"/>
        <v>0</v>
      </c>
      <c r="BJ146" s="283" t="str">
        <f t="shared" si="12"/>
        <v>ปรับปรุง</v>
      </c>
      <c r="BK146" s="284">
        <f t="shared" si="19"/>
        <v>3</v>
      </c>
    </row>
    <row r="147" spans="1:63" ht="14.25" customHeight="1">
      <c r="A147" s="34">
        <f t="shared" si="31"/>
        <v>52</v>
      </c>
      <c r="B147" s="34" t="str">
        <f t="shared" si="31"/>
        <v xml:space="preserve">  </v>
      </c>
      <c r="C147" s="65" t="str">
        <f t="shared" si="30"/>
        <v xml:space="preserve">  </v>
      </c>
      <c r="D147" s="65" t="str">
        <f t="shared" si="30"/>
        <v xml:space="preserve">  </v>
      </c>
      <c r="E147" s="65" t="str">
        <f t="shared" si="30"/>
        <v xml:space="preserve">  </v>
      </c>
      <c r="F147" s="65" t="str">
        <f t="shared" si="30"/>
        <v xml:space="preserve">  </v>
      </c>
      <c r="G147" s="65" t="str">
        <f t="shared" si="30"/>
        <v xml:space="preserve">  </v>
      </c>
      <c r="H147" s="65" t="str">
        <f t="shared" si="30"/>
        <v xml:space="preserve">  </v>
      </c>
      <c r="I147" s="65" t="str">
        <f t="shared" si="30"/>
        <v xml:space="preserve">  </v>
      </c>
      <c r="J147" s="65" t="str">
        <f t="shared" si="30"/>
        <v xml:space="preserve">  </v>
      </c>
      <c r="K147" s="65" t="str">
        <f t="shared" si="30"/>
        <v xml:space="preserve">  </v>
      </c>
      <c r="L147" s="65" t="str">
        <f t="shared" si="30"/>
        <v xml:space="preserve">  </v>
      </c>
      <c r="M147" s="65" t="str">
        <f t="shared" si="30"/>
        <v xml:space="preserve">  </v>
      </c>
      <c r="N147" s="65" t="str">
        <f t="shared" si="30"/>
        <v xml:space="preserve">  </v>
      </c>
      <c r="O147" s="65" t="str">
        <f t="shared" si="30"/>
        <v xml:space="preserve">  </v>
      </c>
      <c r="P147" s="65" t="str">
        <f t="shared" si="30"/>
        <v xml:space="preserve">  </v>
      </c>
      <c r="Q147" s="65" t="str">
        <f t="shared" si="30"/>
        <v xml:space="preserve">  </v>
      </c>
      <c r="R147" s="65" t="str">
        <f t="shared" si="30"/>
        <v xml:space="preserve">  </v>
      </c>
      <c r="S147" s="65" t="str">
        <f t="shared" si="30"/>
        <v xml:space="preserve">  </v>
      </c>
      <c r="T147" s="65" t="str">
        <f t="shared" si="30"/>
        <v xml:space="preserve">  </v>
      </c>
      <c r="U147" s="65" t="str">
        <f t="shared" si="30"/>
        <v xml:space="preserve">  </v>
      </c>
      <c r="V147" s="65" t="str">
        <f t="shared" si="30"/>
        <v xml:space="preserve">  </v>
      </c>
      <c r="W147" s="65" t="str">
        <f t="shared" si="30"/>
        <v xml:space="preserve">  </v>
      </c>
      <c r="X147" s="65" t="str">
        <f t="shared" si="30"/>
        <v xml:space="preserve">  </v>
      </c>
      <c r="Y147" s="65" t="str">
        <f t="shared" si="30"/>
        <v xml:space="preserve">  </v>
      </c>
      <c r="Z147" s="65" t="str">
        <f t="shared" si="30"/>
        <v xml:space="preserve">  </v>
      </c>
      <c r="AA147" s="65" t="str">
        <f t="shared" si="30"/>
        <v xml:space="preserve">  </v>
      </c>
      <c r="AB147" s="65" t="str">
        <f t="shared" si="30"/>
        <v xml:space="preserve">  </v>
      </c>
      <c r="AC147" s="65" t="str">
        <f t="shared" si="30"/>
        <v xml:space="preserve">  </v>
      </c>
      <c r="AD147" s="65" t="str">
        <f t="shared" si="30"/>
        <v xml:space="preserve">  </v>
      </c>
      <c r="AE147" s="65" t="str">
        <f t="shared" si="30"/>
        <v xml:space="preserve">  </v>
      </c>
      <c r="AF147" s="65" t="str">
        <f t="shared" si="30"/>
        <v xml:space="preserve">  </v>
      </c>
      <c r="AG147" s="227"/>
      <c r="AH147" s="227"/>
      <c r="AI147" s="227"/>
      <c r="AJ147" s="227"/>
      <c r="AK147" s="227"/>
      <c r="AL147" s="227"/>
      <c r="AM147" s="227"/>
      <c r="AN147" s="227"/>
      <c r="AO147" s="227"/>
      <c r="AP147" s="227"/>
      <c r="AQ147" s="227"/>
      <c r="AR147" s="227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227"/>
      <c r="BD147" s="277">
        <f t="shared" si="13"/>
        <v>0</v>
      </c>
      <c r="BE147" s="278">
        <f t="shared" si="14"/>
        <v>0</v>
      </c>
      <c r="BF147" s="279">
        <f t="shared" si="15"/>
        <v>0</v>
      </c>
      <c r="BG147" s="280">
        <f t="shared" si="16"/>
        <v>0</v>
      </c>
      <c r="BH147" s="281">
        <f t="shared" si="17"/>
        <v>0</v>
      </c>
      <c r="BI147" s="282">
        <f t="shared" si="18"/>
        <v>0</v>
      </c>
      <c r="BJ147" s="283" t="str">
        <f t="shared" si="12"/>
        <v>ปรับปรุง</v>
      </c>
      <c r="BK147" s="284">
        <f t="shared" si="19"/>
        <v>3</v>
      </c>
    </row>
    <row r="148" spans="1:63" ht="14.25" customHeight="1">
      <c r="A148" s="34">
        <f t="shared" si="31"/>
        <v>53</v>
      </c>
      <c r="B148" s="34" t="str">
        <f t="shared" si="31"/>
        <v xml:space="preserve">  </v>
      </c>
      <c r="C148" s="65" t="str">
        <f t="shared" si="30"/>
        <v xml:space="preserve">  </v>
      </c>
      <c r="D148" s="65" t="str">
        <f t="shared" si="30"/>
        <v xml:space="preserve">  </v>
      </c>
      <c r="E148" s="65" t="str">
        <f t="shared" si="30"/>
        <v xml:space="preserve">  </v>
      </c>
      <c r="F148" s="65" t="str">
        <f t="shared" si="30"/>
        <v xml:space="preserve">  </v>
      </c>
      <c r="G148" s="65" t="str">
        <f t="shared" si="30"/>
        <v xml:space="preserve">  </v>
      </c>
      <c r="H148" s="65" t="str">
        <f t="shared" si="30"/>
        <v xml:space="preserve">  </v>
      </c>
      <c r="I148" s="65" t="str">
        <f t="shared" si="30"/>
        <v xml:space="preserve">  </v>
      </c>
      <c r="J148" s="65" t="str">
        <f t="shared" si="30"/>
        <v xml:space="preserve">  </v>
      </c>
      <c r="K148" s="65" t="str">
        <f t="shared" si="30"/>
        <v xml:space="preserve">  </v>
      </c>
      <c r="L148" s="65" t="str">
        <f t="shared" si="30"/>
        <v xml:space="preserve">  </v>
      </c>
      <c r="M148" s="65" t="str">
        <f t="shared" si="30"/>
        <v xml:space="preserve">  </v>
      </c>
      <c r="N148" s="65" t="str">
        <f t="shared" si="30"/>
        <v xml:space="preserve">  </v>
      </c>
      <c r="O148" s="65" t="str">
        <f t="shared" si="30"/>
        <v xml:space="preserve">  </v>
      </c>
      <c r="P148" s="65" t="str">
        <f t="shared" si="30"/>
        <v xml:space="preserve">  </v>
      </c>
      <c r="Q148" s="65" t="str">
        <f t="shared" si="30"/>
        <v xml:space="preserve">  </v>
      </c>
      <c r="R148" s="65" t="str">
        <f t="shared" si="30"/>
        <v xml:space="preserve">  </v>
      </c>
      <c r="S148" s="65" t="str">
        <f t="shared" si="30"/>
        <v xml:space="preserve">  </v>
      </c>
      <c r="T148" s="65" t="str">
        <f t="shared" si="30"/>
        <v xml:space="preserve">  </v>
      </c>
      <c r="U148" s="65" t="str">
        <f t="shared" si="30"/>
        <v xml:space="preserve">  </v>
      </c>
      <c r="V148" s="65" t="str">
        <f t="shared" si="30"/>
        <v xml:space="preserve">  </v>
      </c>
      <c r="W148" s="65" t="str">
        <f t="shared" si="30"/>
        <v xml:space="preserve">  </v>
      </c>
      <c r="X148" s="65" t="str">
        <f t="shared" si="30"/>
        <v xml:space="preserve">  </v>
      </c>
      <c r="Y148" s="65" t="str">
        <f t="shared" si="30"/>
        <v xml:space="preserve">  </v>
      </c>
      <c r="Z148" s="65" t="str">
        <f t="shared" si="30"/>
        <v xml:space="preserve">  </v>
      </c>
      <c r="AA148" s="65" t="str">
        <f t="shared" si="30"/>
        <v xml:space="preserve">  </v>
      </c>
      <c r="AB148" s="65" t="str">
        <f t="shared" si="30"/>
        <v xml:space="preserve">  </v>
      </c>
      <c r="AC148" s="65" t="str">
        <f t="shared" si="30"/>
        <v xml:space="preserve">  </v>
      </c>
      <c r="AD148" s="65" t="str">
        <f t="shared" si="30"/>
        <v xml:space="preserve">  </v>
      </c>
      <c r="AE148" s="65" t="str">
        <f t="shared" si="30"/>
        <v xml:space="preserve">  </v>
      </c>
      <c r="AF148" s="65" t="str">
        <f t="shared" si="30"/>
        <v xml:space="preserve">  </v>
      </c>
      <c r="AG148" s="227"/>
      <c r="AH148" s="227"/>
      <c r="AI148" s="227"/>
      <c r="AJ148" s="227"/>
      <c r="AK148" s="227"/>
      <c r="AL148" s="227"/>
      <c r="AM148" s="227"/>
      <c r="AN148" s="227"/>
      <c r="AO148" s="227"/>
      <c r="AP148" s="227"/>
      <c r="AQ148" s="227"/>
      <c r="AR148" s="227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227"/>
      <c r="BD148" s="277">
        <f t="shared" si="13"/>
        <v>0</v>
      </c>
      <c r="BE148" s="278">
        <f t="shared" si="14"/>
        <v>0</v>
      </c>
      <c r="BF148" s="279">
        <f t="shared" si="15"/>
        <v>0</v>
      </c>
      <c r="BG148" s="280">
        <f t="shared" si="16"/>
        <v>0</v>
      </c>
      <c r="BH148" s="281">
        <f t="shared" si="17"/>
        <v>0</v>
      </c>
      <c r="BI148" s="282">
        <f t="shared" si="18"/>
        <v>0</v>
      </c>
      <c r="BJ148" s="283" t="str">
        <f t="shared" si="12"/>
        <v>ปรับปรุง</v>
      </c>
      <c r="BK148" s="284">
        <f t="shared" si="19"/>
        <v>3</v>
      </c>
    </row>
    <row r="149" spans="1:63" ht="14.25" customHeight="1">
      <c r="A149" s="34">
        <f t="shared" si="31"/>
        <v>54</v>
      </c>
      <c r="B149" s="34" t="str">
        <f t="shared" si="31"/>
        <v xml:space="preserve">  </v>
      </c>
      <c r="C149" s="65" t="str">
        <f t="shared" ref="C149:AF155" si="32">IF(C62&lt;=0,"  ",IF(C62=C$7,C$6,0))</f>
        <v xml:space="preserve">  </v>
      </c>
      <c r="D149" s="65" t="str">
        <f t="shared" si="32"/>
        <v xml:space="preserve">  </v>
      </c>
      <c r="E149" s="65" t="str">
        <f t="shared" si="32"/>
        <v xml:space="preserve">  </v>
      </c>
      <c r="F149" s="65" t="str">
        <f t="shared" si="32"/>
        <v xml:space="preserve">  </v>
      </c>
      <c r="G149" s="65" t="str">
        <f t="shared" si="32"/>
        <v xml:space="preserve">  </v>
      </c>
      <c r="H149" s="65" t="str">
        <f t="shared" si="32"/>
        <v xml:space="preserve">  </v>
      </c>
      <c r="I149" s="65" t="str">
        <f t="shared" si="32"/>
        <v xml:space="preserve">  </v>
      </c>
      <c r="J149" s="65" t="str">
        <f t="shared" si="32"/>
        <v xml:space="preserve">  </v>
      </c>
      <c r="K149" s="65" t="str">
        <f t="shared" si="32"/>
        <v xml:space="preserve">  </v>
      </c>
      <c r="L149" s="65" t="str">
        <f t="shared" si="32"/>
        <v xml:space="preserve">  </v>
      </c>
      <c r="M149" s="65" t="str">
        <f t="shared" si="32"/>
        <v xml:space="preserve">  </v>
      </c>
      <c r="N149" s="65" t="str">
        <f t="shared" si="32"/>
        <v xml:space="preserve">  </v>
      </c>
      <c r="O149" s="65" t="str">
        <f t="shared" si="32"/>
        <v xml:space="preserve">  </v>
      </c>
      <c r="P149" s="65" t="str">
        <f t="shared" si="32"/>
        <v xml:space="preserve">  </v>
      </c>
      <c r="Q149" s="65" t="str">
        <f t="shared" si="32"/>
        <v xml:space="preserve">  </v>
      </c>
      <c r="R149" s="65" t="str">
        <f t="shared" si="32"/>
        <v xml:space="preserve">  </v>
      </c>
      <c r="S149" s="65" t="str">
        <f t="shared" si="32"/>
        <v xml:space="preserve">  </v>
      </c>
      <c r="T149" s="65" t="str">
        <f t="shared" si="32"/>
        <v xml:space="preserve">  </v>
      </c>
      <c r="U149" s="65" t="str">
        <f t="shared" si="32"/>
        <v xml:space="preserve">  </v>
      </c>
      <c r="V149" s="65" t="str">
        <f t="shared" si="32"/>
        <v xml:space="preserve">  </v>
      </c>
      <c r="W149" s="65" t="str">
        <f t="shared" si="32"/>
        <v xml:space="preserve">  </v>
      </c>
      <c r="X149" s="65" t="str">
        <f t="shared" si="32"/>
        <v xml:space="preserve">  </v>
      </c>
      <c r="Y149" s="65" t="str">
        <f t="shared" si="32"/>
        <v xml:space="preserve">  </v>
      </c>
      <c r="Z149" s="65" t="str">
        <f t="shared" si="32"/>
        <v xml:space="preserve">  </v>
      </c>
      <c r="AA149" s="65" t="str">
        <f t="shared" si="32"/>
        <v xml:space="preserve">  </v>
      </c>
      <c r="AB149" s="65" t="str">
        <f t="shared" si="32"/>
        <v xml:space="preserve">  </v>
      </c>
      <c r="AC149" s="65" t="str">
        <f t="shared" si="32"/>
        <v xml:space="preserve">  </v>
      </c>
      <c r="AD149" s="65" t="str">
        <f t="shared" si="32"/>
        <v xml:space="preserve">  </v>
      </c>
      <c r="AE149" s="65" t="str">
        <f t="shared" si="32"/>
        <v xml:space="preserve">  </v>
      </c>
      <c r="AF149" s="65" t="str">
        <f t="shared" si="32"/>
        <v xml:space="preserve">  </v>
      </c>
      <c r="AG149" s="227"/>
      <c r="AH149" s="227"/>
      <c r="AI149" s="227"/>
      <c r="AJ149" s="227"/>
      <c r="AK149" s="227"/>
      <c r="AL149" s="227"/>
      <c r="AM149" s="227"/>
      <c r="AN149" s="227"/>
      <c r="AO149" s="227"/>
      <c r="AP149" s="227"/>
      <c r="AQ149" s="227"/>
      <c r="AR149" s="227"/>
      <c r="AS149" s="75"/>
      <c r="AT149" s="75"/>
      <c r="AU149" s="75"/>
      <c r="AV149" s="75"/>
      <c r="AW149" s="75"/>
      <c r="AX149" s="75"/>
      <c r="AY149" s="75"/>
      <c r="AZ149" s="75"/>
      <c r="BA149" s="75"/>
      <c r="BB149" s="75"/>
      <c r="BC149" s="227"/>
      <c r="BD149" s="277">
        <f t="shared" si="13"/>
        <v>0</v>
      </c>
      <c r="BE149" s="278">
        <f t="shared" si="14"/>
        <v>0</v>
      </c>
      <c r="BF149" s="279">
        <f t="shared" si="15"/>
        <v>0</v>
      </c>
      <c r="BG149" s="280">
        <f t="shared" si="16"/>
        <v>0</v>
      </c>
      <c r="BH149" s="281">
        <f t="shared" si="17"/>
        <v>0</v>
      </c>
      <c r="BI149" s="282">
        <f t="shared" si="18"/>
        <v>0</v>
      </c>
      <c r="BJ149" s="283" t="str">
        <f t="shared" si="12"/>
        <v>ปรับปรุง</v>
      </c>
      <c r="BK149" s="284">
        <f t="shared" si="19"/>
        <v>3</v>
      </c>
    </row>
    <row r="150" spans="1:63" ht="14.25" customHeight="1">
      <c r="A150" s="34">
        <f t="shared" si="31"/>
        <v>55</v>
      </c>
      <c r="B150" s="34" t="str">
        <f t="shared" si="31"/>
        <v xml:space="preserve">  </v>
      </c>
      <c r="C150" s="65" t="str">
        <f t="shared" si="32"/>
        <v xml:space="preserve">  </v>
      </c>
      <c r="D150" s="65" t="str">
        <f t="shared" si="32"/>
        <v xml:space="preserve">  </v>
      </c>
      <c r="E150" s="65" t="str">
        <f t="shared" si="32"/>
        <v xml:space="preserve">  </v>
      </c>
      <c r="F150" s="65" t="str">
        <f t="shared" si="32"/>
        <v xml:space="preserve">  </v>
      </c>
      <c r="G150" s="65" t="str">
        <f t="shared" si="32"/>
        <v xml:space="preserve">  </v>
      </c>
      <c r="H150" s="65" t="str">
        <f t="shared" si="32"/>
        <v xml:space="preserve">  </v>
      </c>
      <c r="I150" s="65" t="str">
        <f t="shared" si="32"/>
        <v xml:space="preserve">  </v>
      </c>
      <c r="J150" s="65" t="str">
        <f t="shared" si="32"/>
        <v xml:space="preserve">  </v>
      </c>
      <c r="K150" s="65" t="str">
        <f t="shared" si="32"/>
        <v xml:space="preserve">  </v>
      </c>
      <c r="L150" s="65" t="str">
        <f t="shared" si="32"/>
        <v xml:space="preserve">  </v>
      </c>
      <c r="M150" s="65" t="str">
        <f t="shared" si="32"/>
        <v xml:space="preserve">  </v>
      </c>
      <c r="N150" s="65" t="str">
        <f t="shared" si="32"/>
        <v xml:space="preserve">  </v>
      </c>
      <c r="O150" s="65" t="str">
        <f t="shared" si="32"/>
        <v xml:space="preserve">  </v>
      </c>
      <c r="P150" s="65" t="str">
        <f t="shared" si="32"/>
        <v xml:space="preserve">  </v>
      </c>
      <c r="Q150" s="65" t="str">
        <f t="shared" si="32"/>
        <v xml:space="preserve">  </v>
      </c>
      <c r="R150" s="65" t="str">
        <f t="shared" si="32"/>
        <v xml:space="preserve">  </v>
      </c>
      <c r="S150" s="65" t="str">
        <f t="shared" si="32"/>
        <v xml:space="preserve">  </v>
      </c>
      <c r="T150" s="65" t="str">
        <f t="shared" si="32"/>
        <v xml:space="preserve">  </v>
      </c>
      <c r="U150" s="65" t="str">
        <f t="shared" si="32"/>
        <v xml:space="preserve">  </v>
      </c>
      <c r="V150" s="65" t="str">
        <f t="shared" si="32"/>
        <v xml:space="preserve">  </v>
      </c>
      <c r="W150" s="65" t="str">
        <f t="shared" si="32"/>
        <v xml:space="preserve">  </v>
      </c>
      <c r="X150" s="65" t="str">
        <f t="shared" si="32"/>
        <v xml:space="preserve">  </v>
      </c>
      <c r="Y150" s="65" t="str">
        <f t="shared" si="32"/>
        <v xml:space="preserve">  </v>
      </c>
      <c r="Z150" s="65" t="str">
        <f t="shared" si="32"/>
        <v xml:space="preserve">  </v>
      </c>
      <c r="AA150" s="65" t="str">
        <f t="shared" si="32"/>
        <v xml:space="preserve">  </v>
      </c>
      <c r="AB150" s="65" t="str">
        <f t="shared" si="32"/>
        <v xml:space="preserve">  </v>
      </c>
      <c r="AC150" s="65" t="str">
        <f t="shared" si="32"/>
        <v xml:space="preserve">  </v>
      </c>
      <c r="AD150" s="65" t="str">
        <f t="shared" si="32"/>
        <v xml:space="preserve">  </v>
      </c>
      <c r="AE150" s="65" t="str">
        <f t="shared" si="32"/>
        <v xml:space="preserve">  </v>
      </c>
      <c r="AF150" s="65" t="str">
        <f t="shared" si="32"/>
        <v xml:space="preserve">  </v>
      </c>
      <c r="AG150" s="227"/>
      <c r="AH150" s="227"/>
      <c r="AI150" s="227"/>
      <c r="AJ150" s="227"/>
      <c r="AK150" s="227"/>
      <c r="AL150" s="227"/>
      <c r="AM150" s="227"/>
      <c r="AN150" s="227"/>
      <c r="AO150" s="227"/>
      <c r="AP150" s="227"/>
      <c r="AQ150" s="227"/>
      <c r="AR150" s="227"/>
      <c r="AS150" s="75"/>
      <c r="AT150" s="75"/>
      <c r="AU150" s="75"/>
      <c r="AV150" s="75"/>
      <c r="AW150" s="75"/>
      <c r="AX150" s="75"/>
      <c r="AY150" s="75"/>
      <c r="AZ150" s="75"/>
      <c r="BA150" s="75"/>
      <c r="BB150" s="75"/>
      <c r="BC150" s="227"/>
      <c r="BD150" s="277">
        <f t="shared" si="13"/>
        <v>0</v>
      </c>
      <c r="BE150" s="278">
        <f t="shared" si="14"/>
        <v>0</v>
      </c>
      <c r="BF150" s="279">
        <f t="shared" si="15"/>
        <v>0</v>
      </c>
      <c r="BG150" s="280">
        <f t="shared" si="16"/>
        <v>0</v>
      </c>
      <c r="BH150" s="281">
        <f t="shared" si="17"/>
        <v>0</v>
      </c>
      <c r="BI150" s="282">
        <f t="shared" si="18"/>
        <v>0</v>
      </c>
      <c r="BJ150" s="283" t="str">
        <f t="shared" si="12"/>
        <v>ปรับปรุง</v>
      </c>
      <c r="BK150" s="284">
        <f t="shared" si="19"/>
        <v>3</v>
      </c>
    </row>
    <row r="151" spans="1:63" ht="14.25" customHeight="1">
      <c r="A151" s="34">
        <f t="shared" si="31"/>
        <v>56</v>
      </c>
      <c r="B151" s="34" t="str">
        <f t="shared" si="31"/>
        <v xml:space="preserve">  </v>
      </c>
      <c r="C151" s="65" t="str">
        <f t="shared" si="32"/>
        <v xml:space="preserve">  </v>
      </c>
      <c r="D151" s="65" t="str">
        <f t="shared" si="32"/>
        <v xml:space="preserve">  </v>
      </c>
      <c r="E151" s="65" t="str">
        <f t="shared" si="32"/>
        <v xml:space="preserve">  </v>
      </c>
      <c r="F151" s="65" t="str">
        <f t="shared" si="32"/>
        <v xml:space="preserve">  </v>
      </c>
      <c r="G151" s="65" t="str">
        <f t="shared" si="32"/>
        <v xml:space="preserve">  </v>
      </c>
      <c r="H151" s="65" t="str">
        <f t="shared" si="32"/>
        <v xml:space="preserve">  </v>
      </c>
      <c r="I151" s="65" t="str">
        <f t="shared" si="32"/>
        <v xml:space="preserve">  </v>
      </c>
      <c r="J151" s="65" t="str">
        <f t="shared" si="32"/>
        <v xml:space="preserve">  </v>
      </c>
      <c r="K151" s="65" t="str">
        <f t="shared" si="32"/>
        <v xml:space="preserve">  </v>
      </c>
      <c r="L151" s="65" t="str">
        <f t="shared" si="32"/>
        <v xml:space="preserve">  </v>
      </c>
      <c r="M151" s="65" t="str">
        <f t="shared" si="32"/>
        <v xml:space="preserve">  </v>
      </c>
      <c r="N151" s="65" t="str">
        <f t="shared" si="32"/>
        <v xml:space="preserve">  </v>
      </c>
      <c r="O151" s="65" t="str">
        <f t="shared" si="32"/>
        <v xml:space="preserve">  </v>
      </c>
      <c r="P151" s="65" t="str">
        <f t="shared" si="32"/>
        <v xml:space="preserve">  </v>
      </c>
      <c r="Q151" s="65" t="str">
        <f t="shared" si="32"/>
        <v xml:space="preserve">  </v>
      </c>
      <c r="R151" s="65" t="str">
        <f t="shared" si="32"/>
        <v xml:space="preserve">  </v>
      </c>
      <c r="S151" s="65" t="str">
        <f t="shared" si="32"/>
        <v xml:space="preserve">  </v>
      </c>
      <c r="T151" s="65" t="str">
        <f t="shared" si="32"/>
        <v xml:space="preserve">  </v>
      </c>
      <c r="U151" s="65" t="str">
        <f t="shared" si="32"/>
        <v xml:space="preserve">  </v>
      </c>
      <c r="V151" s="65" t="str">
        <f t="shared" si="32"/>
        <v xml:space="preserve">  </v>
      </c>
      <c r="W151" s="65" t="str">
        <f t="shared" si="32"/>
        <v xml:space="preserve">  </v>
      </c>
      <c r="X151" s="65" t="str">
        <f t="shared" si="32"/>
        <v xml:space="preserve">  </v>
      </c>
      <c r="Y151" s="65" t="str">
        <f t="shared" si="32"/>
        <v xml:space="preserve">  </v>
      </c>
      <c r="Z151" s="65" t="str">
        <f t="shared" si="32"/>
        <v xml:space="preserve">  </v>
      </c>
      <c r="AA151" s="65" t="str">
        <f t="shared" si="32"/>
        <v xml:space="preserve">  </v>
      </c>
      <c r="AB151" s="65" t="str">
        <f t="shared" si="32"/>
        <v xml:space="preserve">  </v>
      </c>
      <c r="AC151" s="65" t="str">
        <f t="shared" si="32"/>
        <v xml:space="preserve">  </v>
      </c>
      <c r="AD151" s="65" t="str">
        <f t="shared" si="32"/>
        <v xml:space="preserve">  </v>
      </c>
      <c r="AE151" s="65" t="str">
        <f t="shared" si="32"/>
        <v xml:space="preserve">  </v>
      </c>
      <c r="AF151" s="65" t="str">
        <f t="shared" si="32"/>
        <v xml:space="preserve">  </v>
      </c>
      <c r="AG151" s="227"/>
      <c r="AH151" s="227"/>
      <c r="AI151" s="227"/>
      <c r="AJ151" s="227"/>
      <c r="AK151" s="227"/>
      <c r="AL151" s="227"/>
      <c r="AM151" s="227"/>
      <c r="AN151" s="227"/>
      <c r="AO151" s="227"/>
      <c r="AP151" s="227"/>
      <c r="AQ151" s="227"/>
      <c r="AR151" s="227"/>
      <c r="AS151" s="75"/>
      <c r="AT151" s="75"/>
      <c r="AU151" s="75"/>
      <c r="AV151" s="75"/>
      <c r="AW151" s="75"/>
      <c r="AX151" s="75"/>
      <c r="AY151" s="75"/>
      <c r="AZ151" s="75"/>
      <c r="BA151" s="75"/>
      <c r="BB151" s="75"/>
      <c r="BC151" s="227"/>
      <c r="BD151" s="277">
        <f t="shared" si="13"/>
        <v>0</v>
      </c>
      <c r="BE151" s="278">
        <f t="shared" si="14"/>
        <v>0</v>
      </c>
      <c r="BF151" s="279">
        <f t="shared" si="15"/>
        <v>0</v>
      </c>
      <c r="BG151" s="280">
        <f t="shared" si="16"/>
        <v>0</v>
      </c>
      <c r="BH151" s="281">
        <f t="shared" si="17"/>
        <v>0</v>
      </c>
      <c r="BI151" s="282">
        <f t="shared" si="18"/>
        <v>0</v>
      </c>
      <c r="BJ151" s="283" t="str">
        <f t="shared" si="12"/>
        <v>ปรับปรุง</v>
      </c>
      <c r="BK151" s="284">
        <f t="shared" si="19"/>
        <v>3</v>
      </c>
    </row>
    <row r="152" spans="1:63" ht="14.25" customHeight="1">
      <c r="A152" s="34">
        <f t="shared" si="31"/>
        <v>57</v>
      </c>
      <c r="B152" s="34" t="str">
        <f t="shared" si="31"/>
        <v xml:space="preserve">  </v>
      </c>
      <c r="C152" s="65" t="str">
        <f t="shared" si="32"/>
        <v xml:space="preserve">  </v>
      </c>
      <c r="D152" s="65" t="str">
        <f t="shared" si="32"/>
        <v xml:space="preserve">  </v>
      </c>
      <c r="E152" s="65" t="str">
        <f t="shared" si="32"/>
        <v xml:space="preserve">  </v>
      </c>
      <c r="F152" s="65" t="str">
        <f t="shared" si="32"/>
        <v xml:space="preserve">  </v>
      </c>
      <c r="G152" s="65" t="str">
        <f t="shared" si="32"/>
        <v xml:space="preserve">  </v>
      </c>
      <c r="H152" s="65" t="str">
        <f t="shared" si="32"/>
        <v xml:space="preserve">  </v>
      </c>
      <c r="I152" s="65" t="str">
        <f t="shared" si="32"/>
        <v xml:space="preserve">  </v>
      </c>
      <c r="J152" s="65" t="str">
        <f t="shared" si="32"/>
        <v xml:space="preserve">  </v>
      </c>
      <c r="K152" s="65" t="str">
        <f t="shared" si="32"/>
        <v xml:space="preserve">  </v>
      </c>
      <c r="L152" s="65" t="str">
        <f t="shared" si="32"/>
        <v xml:space="preserve">  </v>
      </c>
      <c r="M152" s="65" t="str">
        <f t="shared" si="32"/>
        <v xml:space="preserve">  </v>
      </c>
      <c r="N152" s="65" t="str">
        <f t="shared" si="32"/>
        <v xml:space="preserve">  </v>
      </c>
      <c r="O152" s="65" t="str">
        <f t="shared" si="32"/>
        <v xml:space="preserve">  </v>
      </c>
      <c r="P152" s="65" t="str">
        <f t="shared" si="32"/>
        <v xml:space="preserve">  </v>
      </c>
      <c r="Q152" s="65" t="str">
        <f t="shared" si="32"/>
        <v xml:space="preserve">  </v>
      </c>
      <c r="R152" s="65" t="str">
        <f t="shared" si="32"/>
        <v xml:space="preserve">  </v>
      </c>
      <c r="S152" s="65" t="str">
        <f t="shared" si="32"/>
        <v xml:space="preserve">  </v>
      </c>
      <c r="T152" s="65" t="str">
        <f t="shared" si="32"/>
        <v xml:space="preserve">  </v>
      </c>
      <c r="U152" s="65" t="str">
        <f t="shared" si="32"/>
        <v xml:space="preserve">  </v>
      </c>
      <c r="V152" s="65" t="str">
        <f t="shared" si="32"/>
        <v xml:space="preserve">  </v>
      </c>
      <c r="W152" s="65" t="str">
        <f t="shared" si="32"/>
        <v xml:space="preserve">  </v>
      </c>
      <c r="X152" s="65" t="str">
        <f t="shared" si="32"/>
        <v xml:space="preserve">  </v>
      </c>
      <c r="Y152" s="65" t="str">
        <f t="shared" si="32"/>
        <v xml:space="preserve">  </v>
      </c>
      <c r="Z152" s="65" t="str">
        <f t="shared" si="32"/>
        <v xml:space="preserve">  </v>
      </c>
      <c r="AA152" s="65" t="str">
        <f t="shared" si="32"/>
        <v xml:space="preserve">  </v>
      </c>
      <c r="AB152" s="65" t="str">
        <f t="shared" si="32"/>
        <v xml:space="preserve">  </v>
      </c>
      <c r="AC152" s="65" t="str">
        <f t="shared" si="32"/>
        <v xml:space="preserve">  </v>
      </c>
      <c r="AD152" s="65" t="str">
        <f t="shared" si="32"/>
        <v xml:space="preserve">  </v>
      </c>
      <c r="AE152" s="65" t="str">
        <f t="shared" si="32"/>
        <v xml:space="preserve">  </v>
      </c>
      <c r="AF152" s="65" t="str">
        <f t="shared" si="32"/>
        <v xml:space="preserve">  </v>
      </c>
      <c r="AG152" s="227"/>
      <c r="AH152" s="227"/>
      <c r="AI152" s="227"/>
      <c r="AJ152" s="227"/>
      <c r="AK152" s="227"/>
      <c r="AL152" s="227"/>
      <c r="AM152" s="227"/>
      <c r="AN152" s="227"/>
      <c r="AO152" s="227"/>
      <c r="AP152" s="227"/>
      <c r="AQ152" s="227"/>
      <c r="AR152" s="227"/>
      <c r="AS152" s="75"/>
      <c r="AT152" s="75"/>
      <c r="AU152" s="75"/>
      <c r="AV152" s="75"/>
      <c r="AW152" s="75"/>
      <c r="AX152" s="75"/>
      <c r="AY152" s="75"/>
      <c r="AZ152" s="75"/>
      <c r="BA152" s="75"/>
      <c r="BB152" s="75"/>
      <c r="BC152" s="227"/>
      <c r="BD152" s="277">
        <f t="shared" si="13"/>
        <v>0</v>
      </c>
      <c r="BE152" s="278">
        <f t="shared" si="14"/>
        <v>0</v>
      </c>
      <c r="BF152" s="279">
        <f t="shared" si="15"/>
        <v>0</v>
      </c>
      <c r="BG152" s="280">
        <f t="shared" si="16"/>
        <v>0</v>
      </c>
      <c r="BH152" s="281">
        <f t="shared" si="17"/>
        <v>0</v>
      </c>
      <c r="BI152" s="282">
        <f t="shared" si="18"/>
        <v>0</v>
      </c>
      <c r="BJ152" s="283" t="str">
        <f t="shared" si="12"/>
        <v>ปรับปรุง</v>
      </c>
      <c r="BK152" s="284">
        <f t="shared" si="19"/>
        <v>3</v>
      </c>
    </row>
    <row r="153" spans="1:63" ht="14.25" customHeight="1">
      <c r="A153" s="34">
        <f t="shared" si="31"/>
        <v>58</v>
      </c>
      <c r="B153" s="34" t="str">
        <f t="shared" si="31"/>
        <v xml:space="preserve">  </v>
      </c>
      <c r="C153" s="65" t="str">
        <f t="shared" si="32"/>
        <v xml:space="preserve">  </v>
      </c>
      <c r="D153" s="65" t="str">
        <f t="shared" si="32"/>
        <v xml:space="preserve">  </v>
      </c>
      <c r="E153" s="65" t="str">
        <f t="shared" si="32"/>
        <v xml:space="preserve">  </v>
      </c>
      <c r="F153" s="65" t="str">
        <f t="shared" si="32"/>
        <v xml:space="preserve">  </v>
      </c>
      <c r="G153" s="65" t="str">
        <f t="shared" si="32"/>
        <v xml:space="preserve">  </v>
      </c>
      <c r="H153" s="65" t="str">
        <f t="shared" si="32"/>
        <v xml:space="preserve">  </v>
      </c>
      <c r="I153" s="65" t="str">
        <f t="shared" si="32"/>
        <v xml:space="preserve">  </v>
      </c>
      <c r="J153" s="65" t="str">
        <f t="shared" si="32"/>
        <v xml:space="preserve">  </v>
      </c>
      <c r="K153" s="65" t="str">
        <f t="shared" si="32"/>
        <v xml:space="preserve">  </v>
      </c>
      <c r="L153" s="65" t="str">
        <f t="shared" si="32"/>
        <v xml:space="preserve">  </v>
      </c>
      <c r="M153" s="65" t="str">
        <f t="shared" si="32"/>
        <v xml:space="preserve">  </v>
      </c>
      <c r="N153" s="65" t="str">
        <f t="shared" si="32"/>
        <v xml:space="preserve">  </v>
      </c>
      <c r="O153" s="65" t="str">
        <f t="shared" si="32"/>
        <v xml:space="preserve">  </v>
      </c>
      <c r="P153" s="65" t="str">
        <f t="shared" si="32"/>
        <v xml:space="preserve">  </v>
      </c>
      <c r="Q153" s="65" t="str">
        <f t="shared" si="32"/>
        <v xml:space="preserve">  </v>
      </c>
      <c r="R153" s="65" t="str">
        <f t="shared" si="32"/>
        <v xml:space="preserve">  </v>
      </c>
      <c r="S153" s="65" t="str">
        <f t="shared" si="32"/>
        <v xml:space="preserve">  </v>
      </c>
      <c r="T153" s="65" t="str">
        <f t="shared" si="32"/>
        <v xml:space="preserve">  </v>
      </c>
      <c r="U153" s="65" t="str">
        <f t="shared" si="32"/>
        <v xml:space="preserve">  </v>
      </c>
      <c r="V153" s="65" t="str">
        <f t="shared" si="32"/>
        <v xml:space="preserve">  </v>
      </c>
      <c r="W153" s="65" t="str">
        <f t="shared" si="32"/>
        <v xml:space="preserve">  </v>
      </c>
      <c r="X153" s="65" t="str">
        <f t="shared" si="32"/>
        <v xml:space="preserve">  </v>
      </c>
      <c r="Y153" s="65" t="str">
        <f t="shared" si="32"/>
        <v xml:space="preserve">  </v>
      </c>
      <c r="Z153" s="65" t="str">
        <f t="shared" si="32"/>
        <v xml:space="preserve">  </v>
      </c>
      <c r="AA153" s="65" t="str">
        <f t="shared" si="32"/>
        <v xml:space="preserve">  </v>
      </c>
      <c r="AB153" s="65" t="str">
        <f t="shared" si="32"/>
        <v xml:space="preserve">  </v>
      </c>
      <c r="AC153" s="65" t="str">
        <f t="shared" si="32"/>
        <v xml:space="preserve">  </v>
      </c>
      <c r="AD153" s="65" t="str">
        <f t="shared" si="32"/>
        <v xml:space="preserve">  </v>
      </c>
      <c r="AE153" s="65" t="str">
        <f t="shared" si="32"/>
        <v xml:space="preserve">  </v>
      </c>
      <c r="AF153" s="65" t="str">
        <f t="shared" si="32"/>
        <v xml:space="preserve">  </v>
      </c>
      <c r="AG153" s="227"/>
      <c r="AH153" s="227"/>
      <c r="AI153" s="227"/>
      <c r="AJ153" s="227"/>
      <c r="AK153" s="227"/>
      <c r="AL153" s="227"/>
      <c r="AM153" s="227"/>
      <c r="AN153" s="227"/>
      <c r="AO153" s="227"/>
      <c r="AP153" s="227"/>
      <c r="AQ153" s="227"/>
      <c r="AR153" s="227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227"/>
      <c r="BD153" s="277">
        <f t="shared" si="13"/>
        <v>0</v>
      </c>
      <c r="BE153" s="278">
        <f t="shared" si="14"/>
        <v>0</v>
      </c>
      <c r="BF153" s="279">
        <f t="shared" si="15"/>
        <v>0</v>
      </c>
      <c r="BG153" s="280">
        <f t="shared" si="16"/>
        <v>0</v>
      </c>
      <c r="BH153" s="281">
        <f t="shared" si="17"/>
        <v>0</v>
      </c>
      <c r="BI153" s="282">
        <f t="shared" si="18"/>
        <v>0</v>
      </c>
      <c r="BJ153" s="283" t="str">
        <f t="shared" si="12"/>
        <v>ปรับปรุง</v>
      </c>
      <c r="BK153" s="284">
        <f t="shared" si="19"/>
        <v>3</v>
      </c>
    </row>
    <row r="154" spans="1:63" ht="14.25" customHeight="1">
      <c r="A154" s="34">
        <f t="shared" si="31"/>
        <v>59</v>
      </c>
      <c r="B154" s="34" t="str">
        <f t="shared" si="31"/>
        <v xml:space="preserve">  </v>
      </c>
      <c r="C154" s="65" t="str">
        <f t="shared" si="32"/>
        <v xml:space="preserve">  </v>
      </c>
      <c r="D154" s="65" t="str">
        <f t="shared" si="32"/>
        <v xml:space="preserve">  </v>
      </c>
      <c r="E154" s="65" t="str">
        <f t="shared" si="32"/>
        <v xml:space="preserve">  </v>
      </c>
      <c r="F154" s="65" t="str">
        <f t="shared" si="32"/>
        <v xml:space="preserve">  </v>
      </c>
      <c r="G154" s="65" t="str">
        <f t="shared" si="32"/>
        <v xml:space="preserve">  </v>
      </c>
      <c r="H154" s="65" t="str">
        <f t="shared" si="32"/>
        <v xml:space="preserve">  </v>
      </c>
      <c r="I154" s="65" t="str">
        <f t="shared" si="32"/>
        <v xml:space="preserve">  </v>
      </c>
      <c r="J154" s="65" t="str">
        <f t="shared" si="32"/>
        <v xml:space="preserve">  </v>
      </c>
      <c r="K154" s="65" t="str">
        <f t="shared" si="32"/>
        <v xml:space="preserve">  </v>
      </c>
      <c r="L154" s="65" t="str">
        <f t="shared" si="32"/>
        <v xml:space="preserve">  </v>
      </c>
      <c r="M154" s="65" t="str">
        <f t="shared" si="32"/>
        <v xml:space="preserve">  </v>
      </c>
      <c r="N154" s="65" t="str">
        <f t="shared" si="32"/>
        <v xml:space="preserve">  </v>
      </c>
      <c r="O154" s="65" t="str">
        <f t="shared" si="32"/>
        <v xml:space="preserve">  </v>
      </c>
      <c r="P154" s="65" t="str">
        <f t="shared" si="32"/>
        <v xml:space="preserve">  </v>
      </c>
      <c r="Q154" s="65" t="str">
        <f t="shared" si="32"/>
        <v xml:space="preserve">  </v>
      </c>
      <c r="R154" s="65" t="str">
        <f t="shared" si="32"/>
        <v xml:space="preserve">  </v>
      </c>
      <c r="S154" s="65" t="str">
        <f t="shared" si="32"/>
        <v xml:space="preserve">  </v>
      </c>
      <c r="T154" s="65" t="str">
        <f t="shared" si="32"/>
        <v xml:space="preserve">  </v>
      </c>
      <c r="U154" s="65" t="str">
        <f t="shared" si="32"/>
        <v xml:space="preserve">  </v>
      </c>
      <c r="V154" s="65" t="str">
        <f t="shared" si="32"/>
        <v xml:space="preserve">  </v>
      </c>
      <c r="W154" s="65" t="str">
        <f t="shared" si="32"/>
        <v xml:space="preserve">  </v>
      </c>
      <c r="X154" s="65" t="str">
        <f t="shared" si="32"/>
        <v xml:space="preserve">  </v>
      </c>
      <c r="Y154" s="65" t="str">
        <f t="shared" si="32"/>
        <v xml:space="preserve">  </v>
      </c>
      <c r="Z154" s="65" t="str">
        <f t="shared" si="32"/>
        <v xml:space="preserve">  </v>
      </c>
      <c r="AA154" s="65" t="str">
        <f t="shared" si="32"/>
        <v xml:space="preserve">  </v>
      </c>
      <c r="AB154" s="65" t="str">
        <f t="shared" si="32"/>
        <v xml:space="preserve">  </v>
      </c>
      <c r="AC154" s="65" t="str">
        <f t="shared" si="32"/>
        <v xml:space="preserve">  </v>
      </c>
      <c r="AD154" s="65" t="str">
        <f t="shared" si="32"/>
        <v xml:space="preserve">  </v>
      </c>
      <c r="AE154" s="65" t="str">
        <f t="shared" si="32"/>
        <v xml:space="preserve">  </v>
      </c>
      <c r="AF154" s="65" t="str">
        <f t="shared" si="32"/>
        <v xml:space="preserve">  </v>
      </c>
      <c r="AG154" s="227"/>
      <c r="AH154" s="227"/>
      <c r="AI154" s="227"/>
      <c r="AJ154" s="227"/>
      <c r="AK154" s="227"/>
      <c r="AL154" s="227"/>
      <c r="AM154" s="227"/>
      <c r="AN154" s="227"/>
      <c r="AO154" s="227"/>
      <c r="AP154" s="227"/>
      <c r="AQ154" s="227"/>
      <c r="AR154" s="227"/>
      <c r="AS154" s="75"/>
      <c r="AT154" s="75"/>
      <c r="AU154" s="75"/>
      <c r="AV154" s="75"/>
      <c r="AW154" s="75"/>
      <c r="AX154" s="75"/>
      <c r="AY154" s="75"/>
      <c r="AZ154" s="75"/>
      <c r="BA154" s="75"/>
      <c r="BB154" s="75"/>
      <c r="BC154" s="227"/>
      <c r="BD154" s="277">
        <f t="shared" si="13"/>
        <v>0</v>
      </c>
      <c r="BE154" s="278">
        <f t="shared" si="14"/>
        <v>0</v>
      </c>
      <c r="BF154" s="279">
        <f t="shared" si="15"/>
        <v>0</v>
      </c>
      <c r="BG154" s="280">
        <f t="shared" si="16"/>
        <v>0</v>
      </c>
      <c r="BH154" s="281">
        <f t="shared" si="17"/>
        <v>0</v>
      </c>
      <c r="BI154" s="282">
        <f t="shared" si="18"/>
        <v>0</v>
      </c>
      <c r="BJ154" s="283" t="str">
        <f t="shared" si="12"/>
        <v>ปรับปรุง</v>
      </c>
      <c r="BK154" s="284">
        <f t="shared" si="19"/>
        <v>3</v>
      </c>
    </row>
    <row r="155" spans="1:63" ht="14.25" customHeight="1">
      <c r="A155" s="37">
        <f t="shared" si="31"/>
        <v>60</v>
      </c>
      <c r="B155" s="37" t="str">
        <f t="shared" si="31"/>
        <v xml:space="preserve">  </v>
      </c>
      <c r="C155" s="65" t="str">
        <f t="shared" si="32"/>
        <v xml:space="preserve">  </v>
      </c>
      <c r="D155" s="65" t="str">
        <f t="shared" si="32"/>
        <v xml:space="preserve">  </v>
      </c>
      <c r="E155" s="65" t="str">
        <f t="shared" si="32"/>
        <v xml:space="preserve">  </v>
      </c>
      <c r="F155" s="65" t="str">
        <f t="shared" si="32"/>
        <v xml:space="preserve">  </v>
      </c>
      <c r="G155" s="65" t="str">
        <f t="shared" si="32"/>
        <v xml:space="preserve">  </v>
      </c>
      <c r="H155" s="65" t="str">
        <f t="shared" si="32"/>
        <v xml:space="preserve">  </v>
      </c>
      <c r="I155" s="65" t="str">
        <f t="shared" si="32"/>
        <v xml:space="preserve">  </v>
      </c>
      <c r="J155" s="65" t="str">
        <f t="shared" si="32"/>
        <v xml:space="preserve">  </v>
      </c>
      <c r="K155" s="65" t="str">
        <f t="shared" si="32"/>
        <v xml:space="preserve">  </v>
      </c>
      <c r="L155" s="65" t="str">
        <f t="shared" si="32"/>
        <v xml:space="preserve">  </v>
      </c>
      <c r="M155" s="65" t="str">
        <f t="shared" si="32"/>
        <v xml:space="preserve">  </v>
      </c>
      <c r="N155" s="65" t="str">
        <f t="shared" si="32"/>
        <v xml:space="preserve">  </v>
      </c>
      <c r="O155" s="65" t="str">
        <f t="shared" si="32"/>
        <v xml:space="preserve">  </v>
      </c>
      <c r="P155" s="65" t="str">
        <f t="shared" si="32"/>
        <v xml:space="preserve">  </v>
      </c>
      <c r="Q155" s="65" t="str">
        <f t="shared" si="32"/>
        <v xml:space="preserve">  </v>
      </c>
      <c r="R155" s="65" t="str">
        <f t="shared" ref="R155:AF155" si="33">IF(R68&lt;=0,"  ",IF(R68=R$7,R$6,0))</f>
        <v xml:space="preserve">  </v>
      </c>
      <c r="S155" s="65" t="str">
        <f t="shared" si="33"/>
        <v xml:space="preserve">  </v>
      </c>
      <c r="T155" s="65" t="str">
        <f t="shared" si="33"/>
        <v xml:space="preserve">  </v>
      </c>
      <c r="U155" s="65" t="str">
        <f t="shared" si="33"/>
        <v xml:space="preserve">  </v>
      </c>
      <c r="V155" s="65" t="str">
        <f t="shared" si="33"/>
        <v xml:space="preserve">  </v>
      </c>
      <c r="W155" s="65" t="str">
        <f t="shared" si="33"/>
        <v xml:space="preserve">  </v>
      </c>
      <c r="X155" s="65" t="str">
        <f t="shared" si="33"/>
        <v xml:space="preserve">  </v>
      </c>
      <c r="Y155" s="65" t="str">
        <f t="shared" si="33"/>
        <v xml:space="preserve">  </v>
      </c>
      <c r="Z155" s="65" t="str">
        <f t="shared" si="33"/>
        <v xml:space="preserve">  </v>
      </c>
      <c r="AA155" s="65" t="str">
        <f t="shared" si="33"/>
        <v xml:space="preserve">  </v>
      </c>
      <c r="AB155" s="65" t="str">
        <f t="shared" si="33"/>
        <v xml:space="preserve">  </v>
      </c>
      <c r="AC155" s="65" t="str">
        <f t="shared" si="33"/>
        <v xml:space="preserve">  </v>
      </c>
      <c r="AD155" s="65" t="str">
        <f t="shared" si="33"/>
        <v xml:space="preserve">  </v>
      </c>
      <c r="AE155" s="65" t="str">
        <f t="shared" si="33"/>
        <v xml:space="preserve">  </v>
      </c>
      <c r="AF155" s="65" t="str">
        <f t="shared" si="33"/>
        <v xml:space="preserve">  </v>
      </c>
      <c r="AG155" s="227"/>
      <c r="AH155" s="227"/>
      <c r="AI155" s="227"/>
      <c r="AJ155" s="227"/>
      <c r="AK155" s="227"/>
      <c r="AL155" s="227"/>
      <c r="AM155" s="227"/>
      <c r="AN155" s="227"/>
      <c r="AO155" s="227"/>
      <c r="AP155" s="227"/>
      <c r="AQ155" s="227"/>
      <c r="AR155" s="227"/>
      <c r="AS155" s="75"/>
      <c r="AT155" s="75"/>
      <c r="AU155" s="75"/>
      <c r="AV155" s="75"/>
      <c r="AW155" s="75"/>
      <c r="AX155" s="75"/>
      <c r="AY155" s="75"/>
      <c r="AZ155" s="75"/>
      <c r="BA155" s="75"/>
      <c r="BB155" s="75"/>
      <c r="BC155" s="227"/>
      <c r="BD155" s="285">
        <f t="shared" si="13"/>
        <v>0</v>
      </c>
      <c r="BE155" s="286">
        <f t="shared" si="14"/>
        <v>0</v>
      </c>
      <c r="BF155" s="287">
        <f t="shared" si="15"/>
        <v>0</v>
      </c>
      <c r="BG155" s="288">
        <f t="shared" si="16"/>
        <v>0</v>
      </c>
      <c r="BH155" s="289">
        <f t="shared" si="17"/>
        <v>0</v>
      </c>
      <c r="BI155" s="290">
        <f t="shared" si="18"/>
        <v>0</v>
      </c>
      <c r="BJ155" s="291" t="str">
        <f t="shared" si="12"/>
        <v>ปรับปรุง</v>
      </c>
      <c r="BK155" s="292">
        <f t="shared" si="19"/>
        <v>3</v>
      </c>
    </row>
    <row r="156" spans="1:63" ht="33.75" customHeight="1">
      <c r="A156" s="381" t="s">
        <v>5</v>
      </c>
      <c r="B156" s="381"/>
      <c r="C156" s="39">
        <f>SUM(C96:C155)</f>
        <v>6</v>
      </c>
      <c r="D156" s="39">
        <f t="shared" ref="D156:AF156" si="34">SUM(D96:D155)</f>
        <v>3</v>
      </c>
      <c r="E156" s="39">
        <f t="shared" si="34"/>
        <v>3</v>
      </c>
      <c r="F156" s="39">
        <f t="shared" si="34"/>
        <v>6</v>
      </c>
      <c r="G156" s="39">
        <f t="shared" si="34"/>
        <v>3</v>
      </c>
      <c r="H156" s="39">
        <f t="shared" si="34"/>
        <v>3</v>
      </c>
      <c r="I156" s="39">
        <f t="shared" si="34"/>
        <v>6</v>
      </c>
      <c r="J156" s="39">
        <f t="shared" si="34"/>
        <v>3</v>
      </c>
      <c r="K156" s="39">
        <f t="shared" si="34"/>
        <v>3</v>
      </c>
      <c r="L156" s="39">
        <f t="shared" si="34"/>
        <v>3</v>
      </c>
      <c r="M156" s="39">
        <f t="shared" si="34"/>
        <v>3</v>
      </c>
      <c r="N156" s="39">
        <f t="shared" si="34"/>
        <v>3</v>
      </c>
      <c r="O156" s="39">
        <f t="shared" si="34"/>
        <v>3</v>
      </c>
      <c r="P156" s="39">
        <f t="shared" si="34"/>
        <v>3</v>
      </c>
      <c r="Q156" s="39">
        <f t="shared" si="34"/>
        <v>6</v>
      </c>
      <c r="R156" s="39">
        <f t="shared" si="34"/>
        <v>3</v>
      </c>
      <c r="S156" s="39">
        <f t="shared" si="34"/>
        <v>3</v>
      </c>
      <c r="T156" s="39">
        <f t="shared" si="34"/>
        <v>3</v>
      </c>
      <c r="U156" s="39">
        <f t="shared" si="34"/>
        <v>3</v>
      </c>
      <c r="V156" s="39">
        <f t="shared" si="34"/>
        <v>3</v>
      </c>
      <c r="W156" s="39">
        <f t="shared" si="34"/>
        <v>3</v>
      </c>
      <c r="X156" s="39">
        <f t="shared" si="34"/>
        <v>3</v>
      </c>
      <c r="Y156" s="39">
        <f t="shared" si="34"/>
        <v>3</v>
      </c>
      <c r="Z156" s="39">
        <f t="shared" si="34"/>
        <v>3</v>
      </c>
      <c r="AA156" s="39">
        <f t="shared" si="34"/>
        <v>3</v>
      </c>
      <c r="AB156" s="39">
        <f t="shared" si="34"/>
        <v>5</v>
      </c>
      <c r="AC156" s="39">
        <f t="shared" si="34"/>
        <v>5</v>
      </c>
      <c r="AD156" s="39">
        <f t="shared" si="34"/>
        <v>5</v>
      </c>
      <c r="AE156" s="39">
        <f t="shared" si="34"/>
        <v>5</v>
      </c>
      <c r="AF156" s="39">
        <f t="shared" si="34"/>
        <v>5</v>
      </c>
      <c r="AG156" s="227"/>
      <c r="AH156" s="227"/>
      <c r="AI156" s="227"/>
      <c r="AJ156" s="227"/>
      <c r="AK156" s="227"/>
      <c r="AL156" s="227"/>
      <c r="AM156" s="227"/>
      <c r="AN156" s="227"/>
      <c r="AO156" s="227"/>
      <c r="AP156" s="227"/>
      <c r="AQ156" s="227"/>
      <c r="AR156" s="227"/>
      <c r="AS156" s="76"/>
      <c r="AT156" s="76"/>
      <c r="AU156" s="76"/>
      <c r="AV156" s="76"/>
      <c r="AW156" s="76"/>
      <c r="AX156" s="76"/>
      <c r="AY156" s="76"/>
      <c r="AZ156" s="76"/>
      <c r="BA156" s="76"/>
      <c r="BB156" s="76"/>
      <c r="BC156" s="227"/>
      <c r="BD156" s="218">
        <f t="shared" ref="BD156:BI156" si="35">SUM(BD96:BD155)</f>
        <v>52</v>
      </c>
      <c r="BE156" s="218">
        <f t="shared" si="35"/>
        <v>28</v>
      </c>
      <c r="BF156" s="218">
        <f t="shared" si="35"/>
        <v>9</v>
      </c>
      <c r="BG156" s="218">
        <f t="shared" si="35"/>
        <v>12</v>
      </c>
      <c r="BH156" s="218">
        <f t="shared" si="35"/>
        <v>11</v>
      </c>
      <c r="BI156" s="218">
        <f t="shared" si="35"/>
        <v>112</v>
      </c>
      <c r="BJ156" s="348"/>
      <c r="BK156" s="348"/>
    </row>
    <row r="157" spans="1:63" ht="30" customHeight="1">
      <c r="A157" s="373" t="s">
        <v>8</v>
      </c>
      <c r="B157" s="373"/>
      <c r="C157" s="40">
        <f t="shared" ref="C157:AF157" si="36">(C156*100)/(C6*$A$75)</f>
        <v>9.0909090909090917</v>
      </c>
      <c r="D157" s="40">
        <f t="shared" si="36"/>
        <v>4.5454545454545459</v>
      </c>
      <c r="E157" s="40">
        <f t="shared" si="36"/>
        <v>4.5454545454545459</v>
      </c>
      <c r="F157" s="40">
        <f t="shared" si="36"/>
        <v>9.0909090909090917</v>
      </c>
      <c r="G157" s="40">
        <f t="shared" si="36"/>
        <v>4.5454545454545459</v>
      </c>
      <c r="H157" s="40">
        <f t="shared" si="36"/>
        <v>4.5454545454545459</v>
      </c>
      <c r="I157" s="40">
        <f t="shared" si="36"/>
        <v>9.0909090909090917</v>
      </c>
      <c r="J157" s="40">
        <f t="shared" si="36"/>
        <v>4.5454545454545459</v>
      </c>
      <c r="K157" s="40">
        <f t="shared" si="36"/>
        <v>4.5454545454545459</v>
      </c>
      <c r="L157" s="40">
        <f t="shared" si="36"/>
        <v>4.5454545454545459</v>
      </c>
      <c r="M157" s="40">
        <f t="shared" si="36"/>
        <v>4.5454545454545459</v>
      </c>
      <c r="N157" s="40">
        <f t="shared" si="36"/>
        <v>4.5454545454545459</v>
      </c>
      <c r="O157" s="40">
        <f t="shared" si="36"/>
        <v>4.5454545454545459</v>
      </c>
      <c r="P157" s="40">
        <f t="shared" si="36"/>
        <v>4.5454545454545459</v>
      </c>
      <c r="Q157" s="40">
        <f t="shared" si="36"/>
        <v>9.0909090909090917</v>
      </c>
      <c r="R157" s="40">
        <f t="shared" si="36"/>
        <v>4.5454545454545459</v>
      </c>
      <c r="S157" s="40">
        <f t="shared" si="36"/>
        <v>4.5454545454545459</v>
      </c>
      <c r="T157" s="40">
        <f t="shared" si="36"/>
        <v>4.5454545454545459</v>
      </c>
      <c r="U157" s="40">
        <f t="shared" si="36"/>
        <v>4.5454545454545459</v>
      </c>
      <c r="V157" s="40">
        <f t="shared" si="36"/>
        <v>4.5454545454545459</v>
      </c>
      <c r="W157" s="40">
        <f t="shared" si="36"/>
        <v>4.5454545454545459</v>
      </c>
      <c r="X157" s="40">
        <f t="shared" si="36"/>
        <v>4.5454545454545459</v>
      </c>
      <c r="Y157" s="40">
        <f t="shared" si="36"/>
        <v>4.5454545454545459</v>
      </c>
      <c r="Z157" s="40">
        <f t="shared" si="36"/>
        <v>4.5454545454545459</v>
      </c>
      <c r="AA157" s="40">
        <f t="shared" si="36"/>
        <v>4.5454545454545459</v>
      </c>
      <c r="AB157" s="40">
        <f t="shared" si="36"/>
        <v>4.5454545454545459</v>
      </c>
      <c r="AC157" s="40">
        <f t="shared" si="36"/>
        <v>4.5454545454545459</v>
      </c>
      <c r="AD157" s="40">
        <f t="shared" si="36"/>
        <v>4.5454545454545459</v>
      </c>
      <c r="AE157" s="40">
        <f t="shared" si="36"/>
        <v>4.5454545454545459</v>
      </c>
      <c r="AF157" s="40">
        <f t="shared" si="36"/>
        <v>4.5454545454545459</v>
      </c>
      <c r="AG157" s="227"/>
      <c r="AH157" s="227"/>
      <c r="AI157" s="227"/>
      <c r="AJ157" s="227"/>
      <c r="AK157" s="227"/>
      <c r="AL157" s="227"/>
      <c r="AM157" s="227"/>
      <c r="AN157" s="227"/>
      <c r="AO157" s="227"/>
      <c r="AP157" s="227"/>
      <c r="AQ157" s="227"/>
      <c r="AR157" s="227"/>
      <c r="AS157" s="76"/>
      <c r="AT157" s="76"/>
      <c r="AU157" s="76"/>
      <c r="AV157" s="76"/>
      <c r="AW157" s="76"/>
      <c r="AX157" s="76"/>
      <c r="AY157" s="76"/>
      <c r="AZ157" s="76"/>
      <c r="BA157" s="76"/>
      <c r="BB157" s="76"/>
      <c r="BC157" s="227"/>
      <c r="BD157" s="219">
        <f t="shared" ref="BD157:BI157" si="37">(BD156*100)/(BD93*$A$75)</f>
        <v>5.4968287526427062</v>
      </c>
      <c r="BE157" s="219">
        <f t="shared" si="37"/>
        <v>5.0909090909090908</v>
      </c>
      <c r="BF157" s="219">
        <f t="shared" si="37"/>
        <v>4.5454545454545459</v>
      </c>
      <c r="BG157" s="219">
        <f t="shared" si="37"/>
        <v>4.5454545454545459</v>
      </c>
      <c r="BH157" s="219">
        <f t="shared" si="37"/>
        <v>4.5454545454545459</v>
      </c>
      <c r="BI157" s="219">
        <f t="shared" si="37"/>
        <v>5.0909090909090908</v>
      </c>
      <c r="BJ157" s="348"/>
      <c r="BK157" s="348"/>
    </row>
  </sheetData>
  <sheetProtection password="8D30" sheet="1" objects="1" scenarios="1" formatCells="0" formatColumns="0" formatRows="0"/>
  <mergeCells count="37">
    <mergeCell ref="BD91:BK91"/>
    <mergeCell ref="BJ92:BJ95"/>
    <mergeCell ref="BK92:BK95"/>
    <mergeCell ref="BI94:BI95"/>
    <mergeCell ref="BJ156:BK157"/>
    <mergeCell ref="AS95:AT95"/>
    <mergeCell ref="AU95:AV95"/>
    <mergeCell ref="AW95:AX95"/>
    <mergeCell ref="AY95:AZ95"/>
    <mergeCell ref="BA95:BB95"/>
    <mergeCell ref="AS94:AT94"/>
    <mergeCell ref="AU94:AV94"/>
    <mergeCell ref="AW94:AX94"/>
    <mergeCell ref="BA94:BB94"/>
    <mergeCell ref="A77:B77"/>
    <mergeCell ref="A79:B79"/>
    <mergeCell ref="B85:BC85"/>
    <mergeCell ref="A1:X1"/>
    <mergeCell ref="A3:X3"/>
    <mergeCell ref="A72:B72"/>
    <mergeCell ref="A73:B73"/>
    <mergeCell ref="A88:X88"/>
    <mergeCell ref="A70:B70"/>
    <mergeCell ref="A4:X4"/>
    <mergeCell ref="M5:V5"/>
    <mergeCell ref="A76:B76"/>
    <mergeCell ref="A71:B71"/>
    <mergeCell ref="A69:B69"/>
    <mergeCell ref="A2:X2"/>
    <mergeCell ref="A74:B74"/>
    <mergeCell ref="A157:B157"/>
    <mergeCell ref="A89:X89"/>
    <mergeCell ref="A91:X91"/>
    <mergeCell ref="A92:A95"/>
    <mergeCell ref="C92:AF92"/>
    <mergeCell ref="A90:X90"/>
    <mergeCell ref="A156:B156"/>
  </mergeCells>
  <conditionalFormatting sqref="C69:AF75 C96:AR155 BC96:BC155 AS131:BB155">
    <cfRule type="cellIs" dxfId="21" priority="25" operator="equal">
      <formula>0</formula>
    </cfRule>
  </conditionalFormatting>
  <conditionalFormatting sqref="C10:AF68">
    <cfRule type="cellIs" dxfId="20" priority="3" operator="equal">
      <formula>0</formula>
    </cfRule>
  </conditionalFormatting>
  <conditionalFormatting sqref="BK96:BK155">
    <cfRule type="cellIs" dxfId="19" priority="2" operator="equal">
      <formula>0</formula>
    </cfRule>
  </conditionalFormatting>
  <conditionalFormatting sqref="AB9:AF9">
    <cfRule type="cellIs" dxfId="1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N157"/>
  <sheetViews>
    <sheetView tabSelected="1" topLeftCell="A80" zoomScaleSheetLayoutView="48" workbookViewId="0">
      <selection activeCell="AG98" sqref="AG98"/>
    </sheetView>
  </sheetViews>
  <sheetFormatPr defaultColWidth="9" defaultRowHeight="18"/>
  <cols>
    <col min="1" max="1" width="3.42578125" style="1" customWidth="1"/>
    <col min="2" max="2" width="24.7109375" style="1" customWidth="1"/>
    <col min="3" max="35" width="2.5703125" style="1" customWidth="1"/>
    <col min="36" max="36" width="2.7109375" style="1" customWidth="1"/>
    <col min="37" max="37" width="2.5703125" style="1" customWidth="1"/>
    <col min="38" max="43" width="2.5703125" style="1" hidden="1" customWidth="1"/>
    <col min="44" max="47" width="3.5703125" style="1" hidden="1" customWidth="1"/>
    <col min="48" max="54" width="2.5703125" style="1" hidden="1" customWidth="1"/>
    <col min="55" max="55" width="9" style="1" customWidth="1"/>
    <col min="56" max="64" width="6.5703125" style="165" customWidth="1"/>
    <col min="65" max="65" width="9.5703125" style="165" customWidth="1"/>
    <col min="66" max="66" width="5.28515625" style="165" customWidth="1"/>
    <col min="67" max="70" width="9" style="1" customWidth="1"/>
    <col min="71" max="74" width="3.5703125" style="1" customWidth="1"/>
    <col min="75" max="85" width="9" style="1" customWidth="1"/>
    <col min="86" max="89" width="3.5703125" style="1" customWidth="1"/>
    <col min="90" max="94" width="9" style="1" customWidth="1"/>
    <col min="95" max="98" width="3.5703125" style="1" customWidth="1"/>
    <col min="99" max="100" width="9" style="1" customWidth="1"/>
    <col min="101" max="104" width="3.5703125" style="1" customWidth="1"/>
    <col min="105" max="114" width="9" style="1"/>
    <col min="115" max="118" width="3.5703125" style="1" customWidth="1"/>
    <col min="119" max="123" width="9" style="1"/>
    <col min="124" max="127" width="3.5703125" style="1" customWidth="1"/>
    <col min="128" max="138" width="9" style="1"/>
    <col min="139" max="142" width="3.5703125" style="1" customWidth="1"/>
    <col min="143" max="147" width="9" style="1"/>
    <col min="148" max="151" width="3.5703125" style="1" customWidth="1"/>
    <col min="152" max="153" width="9" style="1"/>
    <col min="154" max="157" width="3.5703125" style="1" customWidth="1"/>
    <col min="158" max="16384" width="9" style="1"/>
  </cols>
  <sheetData>
    <row r="1" spans="1:66" s="55" customFormat="1" ht="16.5" customHeight="1">
      <c r="A1" s="380" t="str">
        <f>"ตัวเลือกที่นักเรียนตอบของนักเรียนชั้น"&amp;Data!$D$21 &amp;"   "&amp;"จากการสอบ Pre O-NET  ปีการศึกษา"&amp;"   "&amp;Data!$D$22</f>
        <v>ตัวเลือกที่นักเรียนตอบของนักเรียนชั้นประถมศึกษาปีที่ 6   จากการสอบ Pre O-NET  ปีการศึกษา   2558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54"/>
      <c r="Z1" s="54"/>
      <c r="AA1" s="54"/>
      <c r="AB1" s="54"/>
      <c r="AC1" s="54"/>
      <c r="AD1" s="54"/>
      <c r="AE1" s="54"/>
      <c r="AF1" s="54"/>
      <c r="AG1" s="154"/>
      <c r="AH1" s="154"/>
      <c r="AI1" s="154"/>
      <c r="BD1" s="254"/>
      <c r="BE1" s="254"/>
      <c r="BF1" s="254"/>
      <c r="BG1" s="254"/>
      <c r="BH1" s="254"/>
      <c r="BI1" s="254"/>
      <c r="BJ1" s="254"/>
      <c r="BK1" s="254"/>
      <c r="BL1" s="254"/>
      <c r="BM1" s="254"/>
      <c r="BN1" s="254"/>
    </row>
    <row r="2" spans="1:66" s="55" customFormat="1" ht="16.5" customHeight="1">
      <c r="A2" s="374" t="str">
        <f>"กลุ่มสาระการเรียนรู้"&amp;Data!$F$23</f>
        <v>กลุ่มสาระการเรียนรู้วิทยาศาสตร์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54"/>
      <c r="Z2" s="54"/>
      <c r="AA2" s="54"/>
      <c r="AB2" s="54"/>
      <c r="AC2" s="54"/>
      <c r="AD2" s="54"/>
      <c r="AE2" s="54"/>
      <c r="AF2" s="54"/>
      <c r="AG2" s="154"/>
      <c r="AH2" s="154"/>
      <c r="AI2" s="154"/>
      <c r="BD2" s="254"/>
      <c r="BE2" s="254"/>
      <c r="BF2" s="254"/>
      <c r="BG2" s="254"/>
      <c r="BH2" s="254"/>
      <c r="BI2" s="254"/>
      <c r="BJ2" s="254"/>
      <c r="BK2" s="254"/>
      <c r="BL2" s="254"/>
      <c r="BM2" s="254"/>
      <c r="BN2" s="254"/>
    </row>
    <row r="3" spans="1:66" s="55" customFormat="1" ht="16.5" customHeight="1">
      <c r="A3" s="380" t="str">
        <f>"โรงเรียน"&amp;Data!$D$24&amp;"   "&amp;Data!$D$25</f>
        <v>โรงเรียนบ้านกุดโบสถ์   กลุ่มพัฒนาคุณภาพและมาตรฐานการศึกษาชมตะวัน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54"/>
      <c r="Z3" s="54"/>
      <c r="AA3" s="54"/>
      <c r="AB3" s="54"/>
      <c r="AC3" s="54"/>
      <c r="AD3" s="54"/>
      <c r="AE3" s="54"/>
      <c r="AF3" s="54"/>
      <c r="AG3" s="154"/>
      <c r="AH3" s="154"/>
      <c r="AI3" s="1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</row>
    <row r="4" spans="1:66" s="55" customFormat="1" ht="16.5" customHeight="1">
      <c r="A4" s="375" t="str">
        <f>"สำนักงานเขตพื้นที่การศึกษา"&amp;Data!$D$26</f>
        <v>สำนักงานเขตพื้นที่การศึกษาประถมศึกษานครราชสีมา เขต 3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54"/>
      <c r="Z4" s="54"/>
      <c r="AA4" s="54"/>
      <c r="AB4" s="54"/>
      <c r="AC4" s="54"/>
      <c r="AD4" s="54"/>
      <c r="AE4" s="54"/>
      <c r="AF4" s="54"/>
      <c r="AG4" s="154"/>
      <c r="AH4" s="154"/>
      <c r="AI4" s="154"/>
      <c r="BD4" s="254"/>
      <c r="BE4" s="254"/>
      <c r="BF4" s="254"/>
      <c r="BG4" s="254"/>
      <c r="BH4" s="254"/>
      <c r="BI4" s="254"/>
      <c r="BJ4" s="254"/>
      <c r="BK4" s="254"/>
      <c r="BL4" s="254"/>
      <c r="BM4" s="254"/>
      <c r="BN4" s="254"/>
    </row>
    <row r="5" spans="1:66" ht="15" customHeight="1">
      <c r="A5" s="45"/>
      <c r="B5" s="44"/>
      <c r="C5" s="395" t="s">
        <v>40</v>
      </c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384"/>
      <c r="AC5" s="384"/>
      <c r="AD5" s="384"/>
      <c r="AE5" s="384"/>
      <c r="AF5" s="384"/>
      <c r="AG5" s="384"/>
      <c r="AH5" s="384"/>
      <c r="AI5" s="384"/>
      <c r="AJ5" s="384"/>
      <c r="AK5" s="396"/>
    </row>
    <row r="6" spans="1:66" ht="15" customHeight="1">
      <c r="A6" s="46"/>
      <c r="B6" s="2" t="s">
        <v>7</v>
      </c>
      <c r="C6" s="17">
        <v>2.5</v>
      </c>
      <c r="D6" s="17">
        <v>2.5</v>
      </c>
      <c r="E6" s="17">
        <v>2.5</v>
      </c>
      <c r="F6" s="17">
        <v>2.5</v>
      </c>
      <c r="G6" s="17">
        <v>2.5</v>
      </c>
      <c r="H6" s="17">
        <v>2.5</v>
      </c>
      <c r="I6" s="17">
        <v>2.5</v>
      </c>
      <c r="J6" s="17">
        <v>2.5</v>
      </c>
      <c r="K6" s="17">
        <v>2.5</v>
      </c>
      <c r="L6" s="17">
        <v>2.5</v>
      </c>
      <c r="M6" s="17">
        <v>2.5</v>
      </c>
      <c r="N6" s="17">
        <v>2.5</v>
      </c>
      <c r="O6" s="17">
        <v>2.5</v>
      </c>
      <c r="P6" s="17">
        <v>2.5</v>
      </c>
      <c r="Q6" s="17">
        <v>2.5</v>
      </c>
      <c r="R6" s="17">
        <v>2.5</v>
      </c>
      <c r="S6" s="17">
        <v>2.5</v>
      </c>
      <c r="T6" s="17">
        <v>2.5</v>
      </c>
      <c r="U6" s="17">
        <v>2.5</v>
      </c>
      <c r="V6" s="17">
        <v>2.5</v>
      </c>
      <c r="W6" s="17">
        <v>2.5</v>
      </c>
      <c r="X6" s="17">
        <v>2.5</v>
      </c>
      <c r="Y6" s="17">
        <v>2.5</v>
      </c>
      <c r="Z6" s="17">
        <v>2.5</v>
      </c>
      <c r="AA6" s="17">
        <v>2.5</v>
      </c>
      <c r="AB6" s="17">
        <v>2.5</v>
      </c>
      <c r="AC6" s="17">
        <v>2.5</v>
      </c>
      <c r="AD6" s="17">
        <v>2.5</v>
      </c>
      <c r="AE6" s="17">
        <v>2.5</v>
      </c>
      <c r="AF6" s="17">
        <v>2.5</v>
      </c>
      <c r="AG6" s="57">
        <v>5</v>
      </c>
      <c r="AH6" s="57">
        <v>5</v>
      </c>
      <c r="AI6" s="57">
        <v>5</v>
      </c>
      <c r="AJ6" s="156">
        <v>5</v>
      </c>
      <c r="AK6" s="81">
        <v>5</v>
      </c>
    </row>
    <row r="7" spans="1:66" ht="15" hidden="1" customHeight="1">
      <c r="A7" s="46"/>
      <c r="B7" s="4" t="s">
        <v>9</v>
      </c>
      <c r="C7" s="18">
        <v>3</v>
      </c>
      <c r="D7" s="18">
        <v>3</v>
      </c>
      <c r="E7" s="18">
        <v>4</v>
      </c>
      <c r="F7" s="18">
        <v>1</v>
      </c>
      <c r="G7" s="18">
        <v>3</v>
      </c>
      <c r="H7" s="18">
        <v>4</v>
      </c>
      <c r="I7" s="18">
        <v>4</v>
      </c>
      <c r="J7" s="18">
        <v>4</v>
      </c>
      <c r="K7" s="18">
        <v>4</v>
      </c>
      <c r="L7" s="18">
        <v>2</v>
      </c>
      <c r="M7" s="18">
        <v>2</v>
      </c>
      <c r="N7" s="18">
        <v>1</v>
      </c>
      <c r="O7" s="18">
        <v>2</v>
      </c>
      <c r="P7" s="18">
        <v>1</v>
      </c>
      <c r="Q7" s="18">
        <v>3</v>
      </c>
      <c r="R7" s="18">
        <v>2</v>
      </c>
      <c r="S7" s="18">
        <v>1</v>
      </c>
      <c r="T7" s="18">
        <v>1</v>
      </c>
      <c r="U7" s="18">
        <v>3</v>
      </c>
      <c r="V7" s="18">
        <v>2</v>
      </c>
      <c r="W7" s="18">
        <v>1</v>
      </c>
      <c r="X7" s="18">
        <v>4</v>
      </c>
      <c r="Y7" s="18">
        <v>2</v>
      </c>
      <c r="Z7" s="18">
        <v>4</v>
      </c>
      <c r="AA7" s="18">
        <v>3</v>
      </c>
      <c r="AB7" s="18">
        <v>2</v>
      </c>
      <c r="AC7" s="18">
        <v>3</v>
      </c>
      <c r="AD7" s="18">
        <v>1</v>
      </c>
      <c r="AE7" s="18">
        <v>1</v>
      </c>
      <c r="AF7" s="18">
        <v>2</v>
      </c>
      <c r="AG7" s="18">
        <v>23</v>
      </c>
      <c r="AH7" s="18">
        <v>34</v>
      </c>
      <c r="AI7" s="18">
        <v>15</v>
      </c>
      <c r="AJ7" s="18">
        <v>14</v>
      </c>
      <c r="AK7" s="18">
        <v>23</v>
      </c>
    </row>
    <row r="8" spans="1:66" ht="15" customHeight="1">
      <c r="A8" s="47" t="s">
        <v>0</v>
      </c>
      <c r="B8" s="7" t="s">
        <v>51</v>
      </c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19">
        <v>7</v>
      </c>
      <c r="J8" s="19">
        <v>8</v>
      </c>
      <c r="K8" s="19">
        <v>9</v>
      </c>
      <c r="L8" s="19">
        <v>10</v>
      </c>
      <c r="M8" s="19">
        <v>11</v>
      </c>
      <c r="N8" s="19">
        <v>12</v>
      </c>
      <c r="O8" s="19">
        <v>13</v>
      </c>
      <c r="P8" s="19">
        <v>14</v>
      </c>
      <c r="Q8" s="19">
        <v>15</v>
      </c>
      <c r="R8" s="19">
        <v>16</v>
      </c>
      <c r="S8" s="19">
        <v>17</v>
      </c>
      <c r="T8" s="19">
        <v>18</v>
      </c>
      <c r="U8" s="19">
        <v>19</v>
      </c>
      <c r="V8" s="19">
        <v>20</v>
      </c>
      <c r="W8" s="19">
        <v>21</v>
      </c>
      <c r="X8" s="19">
        <v>22</v>
      </c>
      <c r="Y8" s="19">
        <v>23</v>
      </c>
      <c r="Z8" s="19">
        <v>24</v>
      </c>
      <c r="AA8" s="19">
        <v>25</v>
      </c>
      <c r="AB8" s="19">
        <v>26</v>
      </c>
      <c r="AC8" s="19">
        <v>27</v>
      </c>
      <c r="AD8" s="19">
        <v>28</v>
      </c>
      <c r="AE8" s="19">
        <v>29</v>
      </c>
      <c r="AF8" s="19">
        <v>30</v>
      </c>
      <c r="AG8" s="19">
        <v>31</v>
      </c>
      <c r="AH8" s="19">
        <v>32</v>
      </c>
      <c r="AI8" s="19">
        <v>33</v>
      </c>
      <c r="AJ8" s="19">
        <v>34</v>
      </c>
      <c r="AK8" s="19">
        <v>35</v>
      </c>
    </row>
    <row r="9" spans="1:66" ht="14.25" customHeight="1">
      <c r="A9" s="31">
        <v>1</v>
      </c>
      <c r="B9" s="124" t="str">
        <f>ภาษาไทย6!B9</f>
        <v>เด็กชายกิตติศักดิ์  อุวิทัต</v>
      </c>
      <c r="C9" s="316">
        <v>3</v>
      </c>
      <c r="D9" s="316">
        <v>1</v>
      </c>
      <c r="E9" s="316">
        <v>2</v>
      </c>
      <c r="F9" s="316">
        <v>3</v>
      </c>
      <c r="G9" s="316">
        <v>3</v>
      </c>
      <c r="H9" s="316">
        <v>4</v>
      </c>
      <c r="I9" s="316">
        <v>4</v>
      </c>
      <c r="J9" s="316">
        <v>1</v>
      </c>
      <c r="K9" s="316">
        <v>1</v>
      </c>
      <c r="L9" s="316">
        <v>3</v>
      </c>
      <c r="M9" s="316">
        <v>3</v>
      </c>
      <c r="N9" s="316">
        <v>2</v>
      </c>
      <c r="O9" s="316">
        <v>4</v>
      </c>
      <c r="P9" s="316">
        <v>1</v>
      </c>
      <c r="Q9" s="316">
        <v>2</v>
      </c>
      <c r="R9" s="316">
        <v>1</v>
      </c>
      <c r="S9" s="316">
        <v>3</v>
      </c>
      <c r="T9" s="316">
        <v>4</v>
      </c>
      <c r="U9" s="316">
        <v>1</v>
      </c>
      <c r="V9" s="316">
        <v>2</v>
      </c>
      <c r="W9" s="316">
        <v>4</v>
      </c>
      <c r="X9" s="316">
        <v>3</v>
      </c>
      <c r="Y9" s="316">
        <v>2</v>
      </c>
      <c r="Z9" s="316">
        <v>4</v>
      </c>
      <c r="AA9" s="316">
        <v>4</v>
      </c>
      <c r="AB9" s="316">
        <v>3</v>
      </c>
      <c r="AC9" s="316">
        <v>1</v>
      </c>
      <c r="AD9" s="316">
        <v>2</v>
      </c>
      <c r="AE9" s="316">
        <v>4</v>
      </c>
      <c r="AF9" s="316">
        <v>3</v>
      </c>
      <c r="AG9" s="316" t="s">
        <v>146</v>
      </c>
      <c r="AH9" s="316" t="s">
        <v>147</v>
      </c>
      <c r="AI9" s="316" t="s">
        <v>148</v>
      </c>
      <c r="AJ9" s="316" t="s">
        <v>149</v>
      </c>
      <c r="AK9" s="316" t="s">
        <v>150</v>
      </c>
    </row>
    <row r="10" spans="1:66" ht="14.25" customHeight="1">
      <c r="A10" s="34">
        <v>2</v>
      </c>
      <c r="B10" s="125" t="str">
        <f>ภาษาไทย6!B10</f>
        <v>เด็กชายจักริน  แก้วนางรอง</v>
      </c>
      <c r="C10" s="60">
        <v>3</v>
      </c>
      <c r="D10" s="60">
        <v>1</v>
      </c>
      <c r="E10" s="60">
        <v>4</v>
      </c>
      <c r="F10" s="60">
        <v>2</v>
      </c>
      <c r="G10" s="60">
        <v>1</v>
      </c>
      <c r="H10" s="60">
        <v>2</v>
      </c>
      <c r="I10" s="60">
        <v>2</v>
      </c>
      <c r="J10" s="60">
        <v>1</v>
      </c>
      <c r="K10" s="60">
        <v>4</v>
      </c>
      <c r="L10" s="60">
        <v>1</v>
      </c>
      <c r="M10" s="60">
        <v>4</v>
      </c>
      <c r="N10" s="60">
        <v>2</v>
      </c>
      <c r="O10" s="60">
        <v>2</v>
      </c>
      <c r="P10" s="60">
        <v>4</v>
      </c>
      <c r="Q10" s="60">
        <v>1</v>
      </c>
      <c r="R10" s="60">
        <v>3</v>
      </c>
      <c r="S10" s="60">
        <v>1</v>
      </c>
      <c r="T10" s="60">
        <v>4</v>
      </c>
      <c r="U10" s="60">
        <v>4</v>
      </c>
      <c r="V10" s="60">
        <v>4</v>
      </c>
      <c r="W10" s="60">
        <v>3</v>
      </c>
      <c r="X10" s="60">
        <v>2</v>
      </c>
      <c r="Y10" s="60">
        <v>4</v>
      </c>
      <c r="Z10" s="60">
        <v>2</v>
      </c>
      <c r="AA10" s="60">
        <v>1</v>
      </c>
      <c r="AB10" s="60">
        <v>4</v>
      </c>
      <c r="AC10" s="60">
        <v>1</v>
      </c>
      <c r="AD10" s="60">
        <v>4</v>
      </c>
      <c r="AE10" s="60">
        <v>4</v>
      </c>
      <c r="AF10" s="60">
        <v>2</v>
      </c>
      <c r="AG10" s="83" t="s">
        <v>149</v>
      </c>
      <c r="AH10" s="83" t="s">
        <v>151</v>
      </c>
      <c r="AI10" s="83" t="s">
        <v>152</v>
      </c>
      <c r="AJ10" s="83" t="s">
        <v>146</v>
      </c>
      <c r="AK10" s="83" t="s">
        <v>146</v>
      </c>
    </row>
    <row r="11" spans="1:66" ht="14.25" customHeight="1">
      <c r="A11" s="34">
        <v>3</v>
      </c>
      <c r="B11" s="125" t="str">
        <f>ภาษาไทย6!B11</f>
        <v>เด็กชายจิรวัฒน์  ปะเว</v>
      </c>
      <c r="C11" s="16">
        <v>4</v>
      </c>
      <c r="D11" s="16">
        <v>3</v>
      </c>
      <c r="E11" s="16">
        <v>4</v>
      </c>
      <c r="F11" s="16">
        <v>1</v>
      </c>
      <c r="G11" s="16">
        <v>3</v>
      </c>
      <c r="H11" s="16">
        <v>4</v>
      </c>
      <c r="I11" s="16">
        <v>4</v>
      </c>
      <c r="J11" s="16">
        <v>2</v>
      </c>
      <c r="K11" s="16">
        <v>2</v>
      </c>
      <c r="L11" s="16">
        <v>4</v>
      </c>
      <c r="M11" s="16">
        <v>2</v>
      </c>
      <c r="N11" s="16">
        <v>3</v>
      </c>
      <c r="O11" s="16">
        <v>4</v>
      </c>
      <c r="P11" s="16">
        <v>3</v>
      </c>
      <c r="Q11" s="16">
        <v>3</v>
      </c>
      <c r="R11" s="16">
        <v>1</v>
      </c>
      <c r="S11" s="16">
        <v>1</v>
      </c>
      <c r="T11" s="16">
        <v>4</v>
      </c>
      <c r="U11" s="16">
        <v>2</v>
      </c>
      <c r="V11" s="16">
        <v>1</v>
      </c>
      <c r="W11" s="16">
        <v>1</v>
      </c>
      <c r="X11" s="16">
        <v>2</v>
      </c>
      <c r="Y11" s="16">
        <v>1</v>
      </c>
      <c r="Z11" s="16">
        <v>1</v>
      </c>
      <c r="AA11" s="16">
        <v>3</v>
      </c>
      <c r="AB11" s="16">
        <v>3</v>
      </c>
      <c r="AC11" s="16">
        <v>3</v>
      </c>
      <c r="AD11" s="16">
        <v>4</v>
      </c>
      <c r="AE11" s="16">
        <v>2</v>
      </c>
      <c r="AF11" s="16">
        <v>2</v>
      </c>
      <c r="AG11" s="84" t="s">
        <v>152</v>
      </c>
      <c r="AH11" s="84" t="s">
        <v>152</v>
      </c>
      <c r="AI11" s="84" t="s">
        <v>146</v>
      </c>
      <c r="AJ11" s="84" t="s">
        <v>150</v>
      </c>
      <c r="AK11" s="84" t="s">
        <v>148</v>
      </c>
    </row>
    <row r="12" spans="1:66" ht="14.25" customHeight="1">
      <c r="A12" s="34">
        <v>4</v>
      </c>
      <c r="B12" s="125" t="str">
        <f>ภาษาไทย6!B12</f>
        <v>เด็กชายเจษฎาภรณ์  เชื้อชาติ</v>
      </c>
      <c r="C12" s="16">
        <v>3</v>
      </c>
      <c r="D12" s="16">
        <v>3</v>
      </c>
      <c r="E12" s="16">
        <v>4</v>
      </c>
      <c r="F12" s="16">
        <v>1</v>
      </c>
      <c r="G12" s="16">
        <v>2</v>
      </c>
      <c r="H12" s="16">
        <v>4</v>
      </c>
      <c r="I12" s="16">
        <v>4</v>
      </c>
      <c r="J12" s="16">
        <v>1</v>
      </c>
      <c r="K12" s="16">
        <v>4</v>
      </c>
      <c r="L12" s="16">
        <v>1</v>
      </c>
      <c r="M12" s="16">
        <v>1</v>
      </c>
      <c r="N12" s="16">
        <v>1</v>
      </c>
      <c r="O12" s="16">
        <v>4</v>
      </c>
      <c r="P12" s="16">
        <v>2</v>
      </c>
      <c r="Q12" s="16">
        <v>1</v>
      </c>
      <c r="R12" s="16">
        <v>2</v>
      </c>
      <c r="S12" s="16">
        <v>1</v>
      </c>
      <c r="T12" s="16">
        <v>4</v>
      </c>
      <c r="U12" s="16">
        <v>3</v>
      </c>
      <c r="V12" s="16">
        <v>3</v>
      </c>
      <c r="W12" s="16">
        <v>1</v>
      </c>
      <c r="X12" s="16">
        <v>4</v>
      </c>
      <c r="Y12" s="16">
        <v>2</v>
      </c>
      <c r="Z12" s="16">
        <v>2</v>
      </c>
      <c r="AA12" s="16">
        <v>3</v>
      </c>
      <c r="AB12" s="16">
        <v>1</v>
      </c>
      <c r="AC12" s="16">
        <v>3</v>
      </c>
      <c r="AD12" s="16">
        <v>2</v>
      </c>
      <c r="AE12" s="16">
        <v>3</v>
      </c>
      <c r="AF12" s="16">
        <v>2</v>
      </c>
      <c r="AG12" s="84" t="s">
        <v>153</v>
      </c>
      <c r="AH12" s="84" t="s">
        <v>154</v>
      </c>
      <c r="AI12" s="84" t="s">
        <v>148</v>
      </c>
      <c r="AJ12" s="84" t="s">
        <v>153</v>
      </c>
      <c r="AK12" s="84" t="s">
        <v>148</v>
      </c>
    </row>
    <row r="13" spans="1:66" ht="14.25" customHeight="1">
      <c r="A13" s="34">
        <v>5</v>
      </c>
      <c r="B13" s="125" t="str">
        <f>ภาษาไทย6!B13</f>
        <v>เด็กชายเด็กชายชัชวาล  ปึงเจริญปัญญา</v>
      </c>
      <c r="C13" s="16">
        <v>2</v>
      </c>
      <c r="D13" s="16">
        <v>1</v>
      </c>
      <c r="E13" s="16">
        <v>3</v>
      </c>
      <c r="F13" s="16">
        <v>3</v>
      </c>
      <c r="G13" s="16">
        <v>2</v>
      </c>
      <c r="H13" s="16">
        <v>4</v>
      </c>
      <c r="I13" s="16">
        <v>4</v>
      </c>
      <c r="J13" s="16">
        <v>4</v>
      </c>
      <c r="K13" s="16">
        <v>4</v>
      </c>
      <c r="L13" s="16">
        <v>4</v>
      </c>
      <c r="M13" s="16">
        <v>2</v>
      </c>
      <c r="N13" s="16">
        <v>1</v>
      </c>
      <c r="O13" s="16">
        <v>1</v>
      </c>
      <c r="P13" s="16">
        <v>4</v>
      </c>
      <c r="Q13" s="16">
        <v>1</v>
      </c>
      <c r="R13" s="16">
        <v>4</v>
      </c>
      <c r="S13" s="16">
        <v>3</v>
      </c>
      <c r="T13" s="16">
        <v>3</v>
      </c>
      <c r="U13" s="16">
        <v>3</v>
      </c>
      <c r="V13" s="16">
        <v>3</v>
      </c>
      <c r="W13" s="16">
        <v>2</v>
      </c>
      <c r="X13" s="16">
        <v>3</v>
      </c>
      <c r="Y13" s="16">
        <v>4</v>
      </c>
      <c r="Z13" s="16">
        <v>4</v>
      </c>
      <c r="AA13" s="16">
        <v>4</v>
      </c>
      <c r="AB13" s="16">
        <v>1</v>
      </c>
      <c r="AC13" s="16">
        <v>3</v>
      </c>
      <c r="AD13" s="16">
        <v>2</v>
      </c>
      <c r="AE13" s="16">
        <v>4</v>
      </c>
      <c r="AF13" s="16">
        <v>2</v>
      </c>
      <c r="AG13" s="84" t="s">
        <v>146</v>
      </c>
      <c r="AH13" s="84" t="s">
        <v>155</v>
      </c>
      <c r="AI13" s="84" t="s">
        <v>153</v>
      </c>
      <c r="AJ13" s="84" t="s">
        <v>154</v>
      </c>
      <c r="AK13" s="84" t="s">
        <v>147</v>
      </c>
    </row>
    <row r="14" spans="1:66" ht="14.25" customHeight="1">
      <c r="A14" s="34">
        <v>6</v>
      </c>
      <c r="B14" s="125" t="str">
        <f>ภาษาไทย6!B14</f>
        <v>เด็กชายนครินทร์  ไหวกระโทก</v>
      </c>
      <c r="C14" s="16">
        <v>4</v>
      </c>
      <c r="D14" s="16">
        <v>1</v>
      </c>
      <c r="E14" s="16">
        <v>2</v>
      </c>
      <c r="F14" s="16">
        <v>3</v>
      </c>
      <c r="G14" s="16">
        <v>2</v>
      </c>
      <c r="H14" s="16">
        <v>1</v>
      </c>
      <c r="I14" s="16">
        <v>1</v>
      </c>
      <c r="J14" s="16">
        <v>4</v>
      </c>
      <c r="K14" s="16">
        <v>2</v>
      </c>
      <c r="L14" s="16">
        <v>4</v>
      </c>
      <c r="M14" s="16">
        <v>1</v>
      </c>
      <c r="N14" s="16">
        <v>3</v>
      </c>
      <c r="O14" s="16">
        <v>4</v>
      </c>
      <c r="P14" s="16">
        <v>1</v>
      </c>
      <c r="Q14" s="16">
        <v>3</v>
      </c>
      <c r="R14" s="16">
        <v>1</v>
      </c>
      <c r="S14" s="16">
        <v>1</v>
      </c>
      <c r="T14" s="16">
        <v>4</v>
      </c>
      <c r="U14" s="16">
        <v>2</v>
      </c>
      <c r="V14" s="16">
        <v>4</v>
      </c>
      <c r="W14" s="16">
        <v>3</v>
      </c>
      <c r="X14" s="16">
        <v>3</v>
      </c>
      <c r="Y14" s="16">
        <v>4</v>
      </c>
      <c r="Z14" s="16">
        <v>1</v>
      </c>
      <c r="AA14" s="16">
        <v>1</v>
      </c>
      <c r="AB14" s="16">
        <v>3</v>
      </c>
      <c r="AC14" s="16">
        <v>2</v>
      </c>
      <c r="AD14" s="16">
        <v>1</v>
      </c>
      <c r="AE14" s="16">
        <v>4</v>
      </c>
      <c r="AF14" s="16">
        <v>1</v>
      </c>
      <c r="AG14" s="84" t="s">
        <v>146</v>
      </c>
      <c r="AH14" s="84" t="s">
        <v>147</v>
      </c>
      <c r="AI14" s="84" t="s">
        <v>151</v>
      </c>
      <c r="AJ14" s="84" t="s">
        <v>152</v>
      </c>
      <c r="AK14" s="84" t="s">
        <v>155</v>
      </c>
    </row>
    <row r="15" spans="1:66" ht="14.25" customHeight="1">
      <c r="A15" s="34">
        <v>7</v>
      </c>
      <c r="B15" s="125" t="str">
        <f>ภาษาไทย6!B15</f>
        <v>เด็กชายวงศกร  นามนุ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84"/>
      <c r="AH15" s="84"/>
      <c r="AI15" s="84"/>
      <c r="AJ15" s="84"/>
      <c r="AK15" s="84"/>
    </row>
    <row r="16" spans="1:66" ht="14.25" customHeight="1">
      <c r="A16" s="34">
        <v>8</v>
      </c>
      <c r="B16" s="125" t="str">
        <f>ภาษาไทย6!B16</f>
        <v>เด็กชายสันต์ภพ  ประสมโค</v>
      </c>
      <c r="C16" s="16">
        <v>3</v>
      </c>
      <c r="D16" s="16">
        <v>2</v>
      </c>
      <c r="E16" s="16">
        <v>3</v>
      </c>
      <c r="F16" s="16">
        <v>3</v>
      </c>
      <c r="G16" s="16">
        <v>1</v>
      </c>
      <c r="H16" s="16">
        <v>3</v>
      </c>
      <c r="I16" s="16">
        <v>4</v>
      </c>
      <c r="J16" s="16">
        <v>2</v>
      </c>
      <c r="K16" s="16">
        <v>2</v>
      </c>
      <c r="L16" s="16">
        <v>4</v>
      </c>
      <c r="M16" s="16">
        <v>2</v>
      </c>
      <c r="N16" s="16">
        <v>3</v>
      </c>
      <c r="O16" s="16">
        <v>3</v>
      </c>
      <c r="P16" s="16">
        <v>2</v>
      </c>
      <c r="Q16" s="16">
        <v>1</v>
      </c>
      <c r="R16" s="16">
        <v>2</v>
      </c>
      <c r="S16" s="16">
        <v>1</v>
      </c>
      <c r="T16" s="16">
        <v>2</v>
      </c>
      <c r="U16" s="16">
        <v>1</v>
      </c>
      <c r="V16" s="16">
        <v>2</v>
      </c>
      <c r="W16" s="16">
        <v>4</v>
      </c>
      <c r="X16" s="16">
        <v>2</v>
      </c>
      <c r="Y16" s="16">
        <v>3</v>
      </c>
      <c r="Z16" s="16">
        <v>2</v>
      </c>
      <c r="AA16" s="16">
        <v>4</v>
      </c>
      <c r="AB16" s="16">
        <v>3</v>
      </c>
      <c r="AC16" s="16">
        <v>4</v>
      </c>
      <c r="AD16" s="16">
        <v>2</v>
      </c>
      <c r="AE16" s="16">
        <v>2</v>
      </c>
      <c r="AF16" s="16">
        <v>4</v>
      </c>
      <c r="AG16" s="84" t="s">
        <v>147</v>
      </c>
      <c r="AH16" s="84" t="s">
        <v>147</v>
      </c>
      <c r="AI16" s="84" t="s">
        <v>148</v>
      </c>
      <c r="AJ16" s="84" t="s">
        <v>153</v>
      </c>
      <c r="AK16" s="84" t="s">
        <v>148</v>
      </c>
    </row>
    <row r="17" spans="1:37" ht="14.25" customHeight="1">
      <c r="A17" s="34">
        <v>9</v>
      </c>
      <c r="B17" s="125" t="str">
        <f>ภาษาไทย6!B17</f>
        <v>เด็กชายสุเทพ  สุขพิมาน</v>
      </c>
      <c r="C17" s="16">
        <v>3</v>
      </c>
      <c r="D17" s="16">
        <v>1</v>
      </c>
      <c r="E17" s="16">
        <v>2</v>
      </c>
      <c r="F17" s="16">
        <v>4</v>
      </c>
      <c r="G17" s="16">
        <v>3</v>
      </c>
      <c r="H17" s="16">
        <v>4</v>
      </c>
      <c r="I17" s="16">
        <v>4</v>
      </c>
      <c r="J17" s="16">
        <v>2</v>
      </c>
      <c r="K17" s="16">
        <v>3</v>
      </c>
      <c r="L17" s="16">
        <v>4</v>
      </c>
      <c r="M17" s="16">
        <v>1</v>
      </c>
      <c r="N17" s="16">
        <v>2</v>
      </c>
      <c r="O17" s="16">
        <v>1</v>
      </c>
      <c r="P17" s="16">
        <v>4</v>
      </c>
      <c r="Q17" s="16">
        <v>2</v>
      </c>
      <c r="R17" s="16">
        <v>1</v>
      </c>
      <c r="S17" s="16">
        <v>3</v>
      </c>
      <c r="T17" s="16">
        <v>4</v>
      </c>
      <c r="U17" s="16">
        <v>3</v>
      </c>
      <c r="V17" s="16">
        <v>4</v>
      </c>
      <c r="W17" s="16">
        <v>4</v>
      </c>
      <c r="X17" s="16">
        <v>2</v>
      </c>
      <c r="Y17" s="16">
        <v>1</v>
      </c>
      <c r="Z17" s="16">
        <v>3</v>
      </c>
      <c r="AA17" s="16">
        <v>1</v>
      </c>
      <c r="AB17" s="16">
        <v>4</v>
      </c>
      <c r="AC17" s="16">
        <v>2</v>
      </c>
      <c r="AD17" s="16">
        <v>3</v>
      </c>
      <c r="AE17" s="16">
        <v>1</v>
      </c>
      <c r="AF17" s="16">
        <v>4</v>
      </c>
      <c r="AG17" s="84" t="s">
        <v>150</v>
      </c>
      <c r="AH17" s="84" t="s">
        <v>151</v>
      </c>
      <c r="AI17" s="84" t="s">
        <v>149</v>
      </c>
      <c r="AJ17" s="84" t="s">
        <v>155</v>
      </c>
      <c r="AK17" s="84" t="s">
        <v>152</v>
      </c>
    </row>
    <row r="18" spans="1:37" ht="14.25" customHeight="1">
      <c r="A18" s="34">
        <v>10</v>
      </c>
      <c r="B18" s="125" t="str">
        <f>ภาษาไทย6!B18</f>
        <v>เด็กชายอภิชิต  โอกระโทก</v>
      </c>
      <c r="C18" s="16">
        <v>1</v>
      </c>
      <c r="D18" s="16">
        <v>3</v>
      </c>
      <c r="E18" s="16">
        <v>4</v>
      </c>
      <c r="F18" s="16">
        <v>1</v>
      </c>
      <c r="G18" s="16">
        <v>3</v>
      </c>
      <c r="H18" s="16">
        <v>4</v>
      </c>
      <c r="I18" s="16">
        <v>1</v>
      </c>
      <c r="J18" s="16">
        <v>4</v>
      </c>
      <c r="K18" s="16">
        <v>2</v>
      </c>
      <c r="L18" s="16">
        <v>4</v>
      </c>
      <c r="M18" s="16">
        <v>4</v>
      </c>
      <c r="N18" s="16">
        <v>3</v>
      </c>
      <c r="O18" s="16">
        <v>4</v>
      </c>
      <c r="P18" s="16">
        <v>3</v>
      </c>
      <c r="Q18" s="16">
        <v>3</v>
      </c>
      <c r="R18" s="16">
        <v>3</v>
      </c>
      <c r="S18" s="16">
        <v>3</v>
      </c>
      <c r="T18" s="16">
        <v>4</v>
      </c>
      <c r="U18" s="16">
        <v>2</v>
      </c>
      <c r="V18" s="16">
        <v>4</v>
      </c>
      <c r="W18" s="16">
        <v>1</v>
      </c>
      <c r="X18" s="16">
        <v>2</v>
      </c>
      <c r="Y18" s="16">
        <v>1</v>
      </c>
      <c r="Z18" s="16">
        <v>1</v>
      </c>
      <c r="AA18" s="16">
        <v>1</v>
      </c>
      <c r="AB18" s="16">
        <v>1</v>
      </c>
      <c r="AC18" s="16">
        <v>1</v>
      </c>
      <c r="AD18" s="16">
        <v>1</v>
      </c>
      <c r="AE18" s="16">
        <v>1</v>
      </c>
      <c r="AF18" s="16">
        <v>2</v>
      </c>
      <c r="AG18" s="84" t="s">
        <v>146</v>
      </c>
      <c r="AH18" s="84" t="s">
        <v>155</v>
      </c>
      <c r="AI18" s="84" t="s">
        <v>155</v>
      </c>
      <c r="AJ18" s="84" t="s">
        <v>153</v>
      </c>
      <c r="AK18" s="84" t="s">
        <v>149</v>
      </c>
    </row>
    <row r="19" spans="1:37" ht="14.25" customHeight="1">
      <c r="A19" s="34">
        <v>11</v>
      </c>
      <c r="B19" s="125" t="str">
        <f>ภาษาไทย6!B19</f>
        <v>เด็กชายอำนาจ  พินิจ</v>
      </c>
      <c r="C19" s="16">
        <v>3</v>
      </c>
      <c r="D19" s="16">
        <v>2</v>
      </c>
      <c r="E19" s="16">
        <v>1</v>
      </c>
      <c r="F19" s="16">
        <v>3</v>
      </c>
      <c r="G19" s="16">
        <v>1</v>
      </c>
      <c r="H19" s="16">
        <v>3</v>
      </c>
      <c r="I19" s="16">
        <v>4</v>
      </c>
      <c r="J19" s="16">
        <v>4</v>
      </c>
      <c r="K19" s="16">
        <v>2</v>
      </c>
      <c r="L19" s="16">
        <v>1</v>
      </c>
      <c r="M19" s="16">
        <v>1</v>
      </c>
      <c r="N19" s="16">
        <v>1</v>
      </c>
      <c r="O19" s="16">
        <v>1</v>
      </c>
      <c r="P19" s="16">
        <v>2</v>
      </c>
      <c r="Q19" s="16">
        <v>3</v>
      </c>
      <c r="R19" s="16">
        <v>1</v>
      </c>
      <c r="S19" s="16">
        <v>4</v>
      </c>
      <c r="T19" s="16">
        <v>2</v>
      </c>
      <c r="U19" s="16">
        <v>1</v>
      </c>
      <c r="V19" s="16">
        <v>3</v>
      </c>
      <c r="W19" s="16">
        <v>2</v>
      </c>
      <c r="X19" s="16">
        <v>4</v>
      </c>
      <c r="Y19" s="16">
        <v>4</v>
      </c>
      <c r="Z19" s="16">
        <v>2</v>
      </c>
      <c r="AA19" s="16">
        <v>1</v>
      </c>
      <c r="AB19" s="16">
        <v>3</v>
      </c>
      <c r="AC19" s="16">
        <v>2</v>
      </c>
      <c r="AD19" s="16">
        <v>2</v>
      </c>
      <c r="AE19" s="16">
        <v>1</v>
      </c>
      <c r="AF19" s="16">
        <v>3</v>
      </c>
      <c r="AG19" s="84" t="s">
        <v>146</v>
      </c>
      <c r="AH19" s="84" t="s">
        <v>154</v>
      </c>
      <c r="AI19" s="84" t="s">
        <v>152</v>
      </c>
      <c r="AJ19" s="84" t="s">
        <v>153</v>
      </c>
      <c r="AK19" s="84" t="s">
        <v>148</v>
      </c>
    </row>
    <row r="20" spans="1:37" ht="14.25" customHeight="1">
      <c r="A20" s="34">
        <v>12</v>
      </c>
      <c r="B20" s="125" t="str">
        <f>ภาษาไทย6!B20</f>
        <v>เด็กชายสมศักดิ์  ภักดี</v>
      </c>
      <c r="C20" s="16">
        <v>3</v>
      </c>
      <c r="D20" s="16">
        <v>1</v>
      </c>
      <c r="E20" s="16">
        <v>3</v>
      </c>
      <c r="F20" s="16">
        <v>1</v>
      </c>
      <c r="G20" s="16">
        <v>2</v>
      </c>
      <c r="H20" s="16">
        <v>4</v>
      </c>
      <c r="I20" s="16">
        <v>4</v>
      </c>
      <c r="J20" s="16">
        <v>2</v>
      </c>
      <c r="K20" s="16">
        <v>3</v>
      </c>
      <c r="L20" s="16">
        <v>1</v>
      </c>
      <c r="M20" s="16">
        <v>3</v>
      </c>
      <c r="N20" s="16">
        <v>2</v>
      </c>
      <c r="O20" s="16">
        <v>4</v>
      </c>
      <c r="P20" s="16">
        <v>4</v>
      </c>
      <c r="Q20" s="16">
        <v>3</v>
      </c>
      <c r="R20" s="16">
        <v>4</v>
      </c>
      <c r="S20" s="16">
        <v>2</v>
      </c>
      <c r="T20" s="16">
        <v>3</v>
      </c>
      <c r="U20" s="16">
        <v>1</v>
      </c>
      <c r="V20" s="16">
        <v>3</v>
      </c>
      <c r="W20" s="16">
        <v>2</v>
      </c>
      <c r="X20" s="16">
        <v>4</v>
      </c>
      <c r="Y20" s="16">
        <v>2</v>
      </c>
      <c r="Z20" s="16">
        <v>3</v>
      </c>
      <c r="AA20" s="16">
        <v>2</v>
      </c>
      <c r="AB20" s="16">
        <v>4</v>
      </c>
      <c r="AC20" s="16">
        <v>2</v>
      </c>
      <c r="AD20" s="16">
        <v>1</v>
      </c>
      <c r="AE20" s="16">
        <v>2</v>
      </c>
      <c r="AF20" s="16">
        <v>3</v>
      </c>
      <c r="AG20" s="84" t="s">
        <v>153</v>
      </c>
      <c r="AH20" s="84" t="s">
        <v>154</v>
      </c>
      <c r="AI20" s="84" t="s">
        <v>146</v>
      </c>
      <c r="AJ20" s="84" t="s">
        <v>149</v>
      </c>
      <c r="AK20" s="84" t="s">
        <v>151</v>
      </c>
    </row>
    <row r="21" spans="1:37" ht="14.25" customHeight="1">
      <c r="A21" s="34">
        <v>13</v>
      </c>
      <c r="B21" s="125" t="str">
        <f>ภาษาไทย6!B21</f>
        <v>เด็กชายแสงสุรี  ชาญสี</v>
      </c>
      <c r="C21" s="16">
        <v>1</v>
      </c>
      <c r="D21" s="16">
        <v>1</v>
      </c>
      <c r="E21" s="16">
        <v>3</v>
      </c>
      <c r="F21" s="16">
        <v>1</v>
      </c>
      <c r="G21" s="16">
        <v>3</v>
      </c>
      <c r="H21" s="16">
        <v>4</v>
      </c>
      <c r="I21" s="16">
        <v>3</v>
      </c>
      <c r="J21" s="16">
        <v>4</v>
      </c>
      <c r="K21" s="16">
        <v>4</v>
      </c>
      <c r="L21" s="16">
        <v>4</v>
      </c>
      <c r="M21" s="16">
        <v>3</v>
      </c>
      <c r="N21" s="16">
        <v>1</v>
      </c>
      <c r="O21" s="16">
        <v>3</v>
      </c>
      <c r="P21" s="16">
        <v>1</v>
      </c>
      <c r="Q21" s="16">
        <v>3</v>
      </c>
      <c r="R21" s="16">
        <v>4</v>
      </c>
      <c r="S21" s="16">
        <v>3</v>
      </c>
      <c r="T21" s="16">
        <v>1</v>
      </c>
      <c r="U21" s="16">
        <v>4</v>
      </c>
      <c r="V21" s="16">
        <v>3</v>
      </c>
      <c r="W21" s="16">
        <v>1</v>
      </c>
      <c r="X21" s="16">
        <v>2</v>
      </c>
      <c r="Y21" s="16">
        <v>2</v>
      </c>
      <c r="Z21" s="16">
        <v>4</v>
      </c>
      <c r="AA21" s="16">
        <v>3</v>
      </c>
      <c r="AB21" s="16">
        <v>1</v>
      </c>
      <c r="AC21" s="16">
        <v>4</v>
      </c>
      <c r="AD21" s="16">
        <v>1</v>
      </c>
      <c r="AE21" s="16">
        <v>3</v>
      </c>
      <c r="AF21" s="16">
        <v>1</v>
      </c>
      <c r="AG21" s="84" t="s">
        <v>147</v>
      </c>
      <c r="AH21" s="84" t="s">
        <v>146</v>
      </c>
      <c r="AI21" s="84" t="s">
        <v>152</v>
      </c>
      <c r="AJ21" s="84" t="s">
        <v>151</v>
      </c>
      <c r="AK21" s="84" t="s">
        <v>151</v>
      </c>
    </row>
    <row r="22" spans="1:37" ht="14.25" customHeight="1">
      <c r="A22" s="34">
        <v>14</v>
      </c>
      <c r="B22" s="145" t="str">
        <f>ภาษาไทย6!B22</f>
        <v>เด็กชายปกาศิต  แก้วศรี</v>
      </c>
      <c r="C22" s="16">
        <v>1</v>
      </c>
      <c r="D22" s="16">
        <v>3</v>
      </c>
      <c r="E22" s="16">
        <v>4</v>
      </c>
      <c r="F22" s="16">
        <v>1</v>
      </c>
      <c r="G22" s="16">
        <v>2</v>
      </c>
      <c r="H22" s="16">
        <v>4</v>
      </c>
      <c r="I22" s="16">
        <v>3</v>
      </c>
      <c r="J22" s="16">
        <v>4</v>
      </c>
      <c r="K22" s="16">
        <v>4</v>
      </c>
      <c r="L22" s="16">
        <v>4</v>
      </c>
      <c r="M22" s="16">
        <v>3</v>
      </c>
      <c r="N22" s="16">
        <v>4</v>
      </c>
      <c r="O22" s="16">
        <v>2</v>
      </c>
      <c r="P22" s="16">
        <v>4</v>
      </c>
      <c r="Q22" s="16">
        <v>4</v>
      </c>
      <c r="R22" s="16">
        <v>1</v>
      </c>
      <c r="S22" s="16">
        <v>1</v>
      </c>
      <c r="T22" s="16">
        <v>2</v>
      </c>
      <c r="U22" s="16">
        <v>2</v>
      </c>
      <c r="V22" s="16">
        <v>4</v>
      </c>
      <c r="W22" s="16">
        <v>4</v>
      </c>
      <c r="X22" s="16">
        <v>1</v>
      </c>
      <c r="Y22" s="16">
        <v>2</v>
      </c>
      <c r="Z22" s="16">
        <v>1</v>
      </c>
      <c r="AA22" s="16">
        <v>3</v>
      </c>
      <c r="AB22" s="16">
        <v>1</v>
      </c>
      <c r="AC22" s="16">
        <v>2</v>
      </c>
      <c r="AD22" s="16">
        <v>2</v>
      </c>
      <c r="AE22" s="16">
        <v>4</v>
      </c>
      <c r="AF22" s="16">
        <v>1</v>
      </c>
      <c r="AG22" s="84" t="s">
        <v>146</v>
      </c>
      <c r="AH22" s="84" t="s">
        <v>147</v>
      </c>
      <c r="AI22" s="84" t="s">
        <v>150</v>
      </c>
      <c r="AJ22" s="84" t="s">
        <v>155</v>
      </c>
      <c r="AK22" s="84" t="s">
        <v>147</v>
      </c>
    </row>
    <row r="23" spans="1:37" ht="14.25" customHeight="1">
      <c r="A23" s="34">
        <v>15</v>
      </c>
      <c r="B23" s="125" t="str">
        <f>ภาษาไทย6!B23</f>
        <v>เด็กหญิงจุฬาลักษณ์  ต่างครบุรี</v>
      </c>
      <c r="C23" s="16">
        <v>1</v>
      </c>
      <c r="D23" s="16">
        <v>1</v>
      </c>
      <c r="E23" s="16">
        <v>4</v>
      </c>
      <c r="F23" s="16">
        <v>1</v>
      </c>
      <c r="G23" s="16">
        <v>4</v>
      </c>
      <c r="H23" s="16">
        <v>4</v>
      </c>
      <c r="I23" s="16">
        <v>4</v>
      </c>
      <c r="J23" s="16">
        <v>2</v>
      </c>
      <c r="K23" s="16">
        <v>2</v>
      </c>
      <c r="L23" s="16">
        <v>1</v>
      </c>
      <c r="M23" s="16">
        <v>2</v>
      </c>
      <c r="N23" s="16">
        <v>3</v>
      </c>
      <c r="O23" s="16">
        <v>3</v>
      </c>
      <c r="P23" s="16">
        <v>3</v>
      </c>
      <c r="Q23" s="16">
        <v>4</v>
      </c>
      <c r="R23" s="16">
        <v>1</v>
      </c>
      <c r="S23" s="16">
        <v>1</v>
      </c>
      <c r="T23" s="16">
        <v>3</v>
      </c>
      <c r="U23" s="16">
        <v>4</v>
      </c>
      <c r="V23" s="16">
        <v>4</v>
      </c>
      <c r="W23" s="16">
        <v>3</v>
      </c>
      <c r="X23" s="16">
        <v>4</v>
      </c>
      <c r="Y23" s="16">
        <v>3</v>
      </c>
      <c r="Z23" s="16">
        <v>1</v>
      </c>
      <c r="AA23" s="16">
        <v>3</v>
      </c>
      <c r="AB23" s="16">
        <v>3</v>
      </c>
      <c r="AC23" s="16">
        <v>4</v>
      </c>
      <c r="AD23" s="16">
        <v>2</v>
      </c>
      <c r="AE23" s="16">
        <v>1</v>
      </c>
      <c r="AF23" s="16">
        <v>2</v>
      </c>
      <c r="AG23" s="84" t="s">
        <v>153</v>
      </c>
      <c r="AH23" s="84" t="s">
        <v>147</v>
      </c>
      <c r="AI23" s="84" t="s">
        <v>147</v>
      </c>
      <c r="AJ23" s="84" t="s">
        <v>152</v>
      </c>
      <c r="AK23" s="84" t="s">
        <v>146</v>
      </c>
    </row>
    <row r="24" spans="1:37" ht="14.25" customHeight="1">
      <c r="A24" s="34">
        <v>16</v>
      </c>
      <c r="B24" s="125" t="str">
        <f>ภาษาไทย6!B24</f>
        <v>เด็กหญิงระพี  โกมุทกลาง</v>
      </c>
      <c r="C24" s="16">
        <v>2</v>
      </c>
      <c r="D24" s="16">
        <v>2</v>
      </c>
      <c r="E24" s="16">
        <v>4</v>
      </c>
      <c r="F24" s="16">
        <v>1</v>
      </c>
      <c r="G24" s="16">
        <v>4</v>
      </c>
      <c r="H24" s="16">
        <v>4</v>
      </c>
      <c r="I24" s="16">
        <v>2</v>
      </c>
      <c r="J24" s="16">
        <v>3</v>
      </c>
      <c r="K24" s="16">
        <v>4</v>
      </c>
      <c r="L24" s="16">
        <v>2</v>
      </c>
      <c r="M24" s="16">
        <v>1</v>
      </c>
      <c r="N24" s="16">
        <v>2</v>
      </c>
      <c r="O24" s="16">
        <v>3</v>
      </c>
      <c r="P24" s="16">
        <v>4</v>
      </c>
      <c r="Q24" s="16">
        <v>1</v>
      </c>
      <c r="R24" s="16">
        <v>4</v>
      </c>
      <c r="S24" s="16">
        <v>2</v>
      </c>
      <c r="T24" s="16">
        <v>2</v>
      </c>
      <c r="U24" s="16">
        <v>1</v>
      </c>
      <c r="V24" s="16">
        <v>2</v>
      </c>
      <c r="W24" s="16">
        <v>3</v>
      </c>
      <c r="X24" s="16">
        <v>2</v>
      </c>
      <c r="Y24" s="16">
        <v>4</v>
      </c>
      <c r="Z24" s="16">
        <v>2</v>
      </c>
      <c r="AA24" s="16">
        <v>3</v>
      </c>
      <c r="AB24" s="16">
        <v>2</v>
      </c>
      <c r="AC24" s="16">
        <v>4</v>
      </c>
      <c r="AD24" s="16">
        <v>1</v>
      </c>
      <c r="AE24" s="16">
        <v>2</v>
      </c>
      <c r="AF24" s="16">
        <v>1</v>
      </c>
      <c r="AG24" s="84" t="s">
        <v>153</v>
      </c>
      <c r="AH24" s="84" t="s">
        <v>150</v>
      </c>
      <c r="AI24" s="84" t="s">
        <v>148</v>
      </c>
      <c r="AJ24" s="84" t="s">
        <v>148</v>
      </c>
      <c r="AK24" s="84" t="s">
        <v>151</v>
      </c>
    </row>
    <row r="25" spans="1:37" ht="14.25" customHeight="1">
      <c r="A25" s="34">
        <v>17</v>
      </c>
      <c r="B25" s="125" t="str">
        <f>ภาษาไทย6!B25</f>
        <v>เด็กหญิงรุ่งรัตน์  แผ้วครบุรี</v>
      </c>
      <c r="C25" s="16">
        <v>1</v>
      </c>
      <c r="D25" s="16">
        <v>2</v>
      </c>
      <c r="E25" s="16">
        <v>4</v>
      </c>
      <c r="F25" s="16">
        <v>1</v>
      </c>
      <c r="G25" s="16">
        <v>3</v>
      </c>
      <c r="H25" s="16">
        <v>4</v>
      </c>
      <c r="I25" s="16">
        <v>2</v>
      </c>
      <c r="J25" s="16">
        <v>2</v>
      </c>
      <c r="K25" s="16">
        <v>4</v>
      </c>
      <c r="L25" s="16">
        <v>2</v>
      </c>
      <c r="M25" s="16">
        <v>2</v>
      </c>
      <c r="N25" s="16">
        <v>4</v>
      </c>
      <c r="O25" s="16">
        <v>1</v>
      </c>
      <c r="P25" s="16">
        <v>1</v>
      </c>
      <c r="Q25" s="16">
        <v>4</v>
      </c>
      <c r="R25" s="16">
        <v>2</v>
      </c>
      <c r="S25" s="16">
        <v>3</v>
      </c>
      <c r="T25" s="16">
        <v>4</v>
      </c>
      <c r="U25" s="16">
        <v>3</v>
      </c>
      <c r="V25" s="16">
        <v>3</v>
      </c>
      <c r="W25" s="16">
        <v>4</v>
      </c>
      <c r="X25" s="16">
        <v>2</v>
      </c>
      <c r="Y25" s="16">
        <v>2</v>
      </c>
      <c r="Z25" s="16">
        <v>2</v>
      </c>
      <c r="AA25" s="16">
        <v>1</v>
      </c>
      <c r="AB25" s="16">
        <v>2</v>
      </c>
      <c r="AC25" s="16">
        <v>4</v>
      </c>
      <c r="AD25" s="16">
        <v>3</v>
      </c>
      <c r="AE25" s="16">
        <v>4</v>
      </c>
      <c r="AF25" s="16">
        <v>2</v>
      </c>
      <c r="AG25" s="84" t="s">
        <v>150</v>
      </c>
      <c r="AH25" s="84" t="s">
        <v>149</v>
      </c>
      <c r="AI25" s="84" t="s">
        <v>151</v>
      </c>
      <c r="AJ25" s="84" t="s">
        <v>146</v>
      </c>
      <c r="AK25" s="84" t="s">
        <v>149</v>
      </c>
    </row>
    <row r="26" spans="1:37" ht="14.25" customHeight="1">
      <c r="A26" s="34">
        <v>18</v>
      </c>
      <c r="B26" s="125" t="str">
        <f>ภาษาไทย6!B26</f>
        <v>เด็กหญิงหัทยา  สายโลหิต</v>
      </c>
      <c r="C26" s="16">
        <v>4</v>
      </c>
      <c r="D26" s="16">
        <v>1</v>
      </c>
      <c r="E26" s="16">
        <v>4</v>
      </c>
      <c r="F26" s="16">
        <v>1</v>
      </c>
      <c r="G26" s="16">
        <v>3</v>
      </c>
      <c r="H26" s="16">
        <v>4</v>
      </c>
      <c r="I26" s="16">
        <v>3</v>
      </c>
      <c r="J26" s="16">
        <v>2</v>
      </c>
      <c r="K26" s="16">
        <v>4</v>
      </c>
      <c r="L26" s="16">
        <v>2</v>
      </c>
      <c r="M26" s="16">
        <v>1</v>
      </c>
      <c r="N26" s="16">
        <v>2</v>
      </c>
      <c r="O26" s="16">
        <v>1</v>
      </c>
      <c r="P26" s="16">
        <v>3</v>
      </c>
      <c r="Q26" s="16">
        <v>3</v>
      </c>
      <c r="R26" s="16">
        <v>2</v>
      </c>
      <c r="S26" s="16">
        <v>1</v>
      </c>
      <c r="T26" s="16">
        <v>2</v>
      </c>
      <c r="U26" s="16">
        <v>4</v>
      </c>
      <c r="V26" s="16">
        <v>3</v>
      </c>
      <c r="W26" s="16">
        <v>2</v>
      </c>
      <c r="X26" s="16">
        <v>2</v>
      </c>
      <c r="Y26" s="16">
        <v>1</v>
      </c>
      <c r="Z26" s="16">
        <v>4</v>
      </c>
      <c r="AA26" s="16">
        <v>1</v>
      </c>
      <c r="AB26" s="16">
        <v>4</v>
      </c>
      <c r="AC26" s="16">
        <v>3</v>
      </c>
      <c r="AD26" s="16">
        <v>4</v>
      </c>
      <c r="AE26" s="16">
        <v>2</v>
      </c>
      <c r="AF26" s="16">
        <v>3</v>
      </c>
      <c r="AG26" s="84" t="s">
        <v>155</v>
      </c>
      <c r="AH26" s="84" t="s">
        <v>154</v>
      </c>
      <c r="AI26" s="84" t="s">
        <v>149</v>
      </c>
      <c r="AJ26" s="84" t="s">
        <v>151</v>
      </c>
      <c r="AK26" s="84" t="s">
        <v>146</v>
      </c>
    </row>
    <row r="27" spans="1:37" ht="14.25" customHeight="1">
      <c r="A27" s="34">
        <v>19</v>
      </c>
      <c r="B27" s="125" t="str">
        <f>ภาษาไทย6!B27</f>
        <v>เด็กหญิงทิตยา  พุฒกลาง</v>
      </c>
      <c r="C27" s="16">
        <v>3</v>
      </c>
      <c r="D27" s="16">
        <v>1</v>
      </c>
      <c r="E27" s="16">
        <v>4</v>
      </c>
      <c r="F27" s="16">
        <v>1</v>
      </c>
      <c r="G27" s="16">
        <v>2</v>
      </c>
      <c r="H27" s="16">
        <v>4</v>
      </c>
      <c r="I27" s="16">
        <v>4</v>
      </c>
      <c r="J27" s="16">
        <v>1</v>
      </c>
      <c r="K27" s="16">
        <v>2</v>
      </c>
      <c r="L27" s="16">
        <v>3</v>
      </c>
      <c r="M27" s="16">
        <v>4</v>
      </c>
      <c r="N27" s="16">
        <v>3</v>
      </c>
      <c r="O27" s="16">
        <v>2</v>
      </c>
      <c r="P27" s="16">
        <v>4</v>
      </c>
      <c r="Q27" s="16">
        <v>3</v>
      </c>
      <c r="R27" s="16">
        <v>2</v>
      </c>
      <c r="S27" s="16">
        <v>1</v>
      </c>
      <c r="T27" s="16">
        <v>1</v>
      </c>
      <c r="U27" s="16">
        <v>1</v>
      </c>
      <c r="V27" s="16">
        <v>3</v>
      </c>
      <c r="W27" s="16">
        <v>4</v>
      </c>
      <c r="X27" s="16">
        <v>2</v>
      </c>
      <c r="Y27" s="16">
        <v>4</v>
      </c>
      <c r="Z27" s="16">
        <v>1</v>
      </c>
      <c r="AA27" s="16">
        <v>4</v>
      </c>
      <c r="AB27" s="16">
        <v>1</v>
      </c>
      <c r="AC27" s="16">
        <v>4</v>
      </c>
      <c r="AD27" s="16">
        <v>2</v>
      </c>
      <c r="AE27" s="16">
        <v>3</v>
      </c>
      <c r="AF27" s="16">
        <v>1</v>
      </c>
      <c r="AG27" s="84" t="s">
        <v>147</v>
      </c>
      <c r="AH27" s="84" t="s">
        <v>146</v>
      </c>
      <c r="AI27" s="84" t="s">
        <v>153</v>
      </c>
      <c r="AJ27" s="84" t="s">
        <v>152</v>
      </c>
      <c r="AK27" s="84" t="s">
        <v>149</v>
      </c>
    </row>
    <row r="28" spans="1:37" ht="14.25" customHeight="1">
      <c r="A28" s="34">
        <v>20</v>
      </c>
      <c r="B28" s="125" t="str">
        <f>ภาษาไทย6!B28</f>
        <v>เด็กหญิงจารุรัตน์  พูนพิน</v>
      </c>
      <c r="C28" s="16">
        <v>2</v>
      </c>
      <c r="D28" s="16">
        <v>3</v>
      </c>
      <c r="E28" s="16">
        <v>3</v>
      </c>
      <c r="F28" s="16">
        <v>4</v>
      </c>
      <c r="G28" s="16">
        <v>4</v>
      </c>
      <c r="H28" s="16">
        <v>4</v>
      </c>
      <c r="I28" s="16">
        <v>3</v>
      </c>
      <c r="J28" s="16">
        <v>3</v>
      </c>
      <c r="K28" s="16">
        <v>4</v>
      </c>
      <c r="L28" s="16">
        <v>2</v>
      </c>
      <c r="M28" s="16">
        <v>2</v>
      </c>
      <c r="N28" s="16">
        <v>1</v>
      </c>
      <c r="O28" s="16">
        <v>4</v>
      </c>
      <c r="P28" s="16">
        <v>4</v>
      </c>
      <c r="Q28" s="16">
        <v>3</v>
      </c>
      <c r="R28" s="16">
        <v>2</v>
      </c>
      <c r="S28" s="16">
        <v>4</v>
      </c>
      <c r="T28" s="16">
        <v>4</v>
      </c>
      <c r="U28" s="16">
        <v>1</v>
      </c>
      <c r="V28" s="16">
        <v>4</v>
      </c>
      <c r="W28" s="16">
        <v>4</v>
      </c>
      <c r="X28" s="16">
        <v>4</v>
      </c>
      <c r="Y28" s="16">
        <v>2</v>
      </c>
      <c r="Z28" s="16">
        <v>2</v>
      </c>
      <c r="AA28" s="16">
        <v>3</v>
      </c>
      <c r="AB28" s="16">
        <v>2</v>
      </c>
      <c r="AC28" s="16">
        <v>2</v>
      </c>
      <c r="AD28" s="16">
        <v>4</v>
      </c>
      <c r="AE28" s="16">
        <v>1</v>
      </c>
      <c r="AF28" s="16">
        <v>2</v>
      </c>
      <c r="AG28" s="84" t="s">
        <v>153</v>
      </c>
      <c r="AH28" s="84" t="s">
        <v>149</v>
      </c>
      <c r="AI28" s="84" t="s">
        <v>154</v>
      </c>
      <c r="AJ28" s="84" t="s">
        <v>146</v>
      </c>
      <c r="AK28" s="84" t="s">
        <v>148</v>
      </c>
    </row>
    <row r="29" spans="1:37" ht="14.25" customHeight="1">
      <c r="A29" s="34">
        <v>21</v>
      </c>
      <c r="B29" s="125" t="str">
        <f>ภาษาไทย6!B29</f>
        <v>เด็กหญิงเบญจมาศ  คำสิงห์นอก</v>
      </c>
      <c r="C29" s="16">
        <v>3</v>
      </c>
      <c r="D29" s="16">
        <v>1</v>
      </c>
      <c r="E29" s="16">
        <v>2</v>
      </c>
      <c r="F29" s="16">
        <v>1</v>
      </c>
      <c r="G29" s="16">
        <v>2</v>
      </c>
      <c r="H29" s="16">
        <v>4</v>
      </c>
      <c r="I29" s="16">
        <v>1</v>
      </c>
      <c r="J29" s="16">
        <v>1</v>
      </c>
      <c r="K29" s="16">
        <v>1</v>
      </c>
      <c r="L29" s="16">
        <v>2</v>
      </c>
      <c r="M29" s="16">
        <v>4</v>
      </c>
      <c r="N29" s="16">
        <v>3</v>
      </c>
      <c r="O29" s="16">
        <v>4</v>
      </c>
      <c r="P29" s="16">
        <v>1</v>
      </c>
      <c r="Q29" s="16">
        <v>3</v>
      </c>
      <c r="R29" s="16">
        <v>2</v>
      </c>
      <c r="S29" s="16">
        <v>4</v>
      </c>
      <c r="T29" s="16">
        <v>4</v>
      </c>
      <c r="U29" s="16">
        <v>1</v>
      </c>
      <c r="V29" s="16">
        <v>2</v>
      </c>
      <c r="W29" s="16">
        <v>2</v>
      </c>
      <c r="X29" s="16">
        <v>2</v>
      </c>
      <c r="Y29" s="16">
        <v>4</v>
      </c>
      <c r="Z29" s="16">
        <v>3</v>
      </c>
      <c r="AA29" s="16">
        <v>3</v>
      </c>
      <c r="AB29" s="16">
        <v>3</v>
      </c>
      <c r="AC29" s="16">
        <v>3</v>
      </c>
      <c r="AD29" s="16">
        <v>4</v>
      </c>
      <c r="AE29" s="16">
        <v>1</v>
      </c>
      <c r="AF29" s="16">
        <v>2</v>
      </c>
      <c r="AG29" s="84" t="s">
        <v>153</v>
      </c>
      <c r="AH29" s="84" t="s">
        <v>152</v>
      </c>
      <c r="AI29" s="84" t="s">
        <v>153</v>
      </c>
      <c r="AJ29" s="84" t="s">
        <v>151</v>
      </c>
      <c r="AK29" s="84" t="s">
        <v>151</v>
      </c>
    </row>
    <row r="30" spans="1:37" ht="14.25" customHeight="1">
      <c r="A30" s="34">
        <v>22</v>
      </c>
      <c r="B30" s="125" t="str">
        <f>ภาษาไทย6!B30</f>
        <v>เด็กหญิงชนัญญ์ธิดา  ฤทธิ์เดช</v>
      </c>
      <c r="C30" s="16">
        <v>1</v>
      </c>
      <c r="D30" s="16">
        <v>1</v>
      </c>
      <c r="E30" s="16">
        <v>2</v>
      </c>
      <c r="F30" s="16">
        <v>4</v>
      </c>
      <c r="G30" s="16">
        <v>3</v>
      </c>
      <c r="H30" s="16">
        <v>4</v>
      </c>
      <c r="I30" s="16">
        <v>4</v>
      </c>
      <c r="J30" s="16">
        <v>1</v>
      </c>
      <c r="K30" s="16">
        <v>2</v>
      </c>
      <c r="L30" s="16">
        <v>4</v>
      </c>
      <c r="M30" s="16">
        <v>3</v>
      </c>
      <c r="N30" s="16">
        <v>2</v>
      </c>
      <c r="O30" s="16">
        <v>4</v>
      </c>
      <c r="P30" s="16">
        <v>3</v>
      </c>
      <c r="Q30" s="16">
        <v>4</v>
      </c>
      <c r="R30" s="16">
        <v>4</v>
      </c>
      <c r="S30" s="16">
        <v>1</v>
      </c>
      <c r="T30" s="16">
        <v>4</v>
      </c>
      <c r="U30" s="16">
        <v>4</v>
      </c>
      <c r="V30" s="16">
        <v>2</v>
      </c>
      <c r="W30" s="16">
        <v>1</v>
      </c>
      <c r="X30" s="16">
        <v>1</v>
      </c>
      <c r="Y30" s="16">
        <v>2</v>
      </c>
      <c r="Z30" s="16">
        <v>3</v>
      </c>
      <c r="AA30" s="16">
        <v>4</v>
      </c>
      <c r="AB30" s="16">
        <v>1</v>
      </c>
      <c r="AC30" s="16">
        <v>3</v>
      </c>
      <c r="AD30" s="16">
        <v>3</v>
      </c>
      <c r="AE30" s="16">
        <v>2</v>
      </c>
      <c r="AF30" s="16">
        <v>1</v>
      </c>
      <c r="AG30" s="84" t="s">
        <v>150</v>
      </c>
      <c r="AH30" s="84" t="s">
        <v>151</v>
      </c>
      <c r="AI30" s="84" t="s">
        <v>150</v>
      </c>
      <c r="AJ30" s="84" t="s">
        <v>151</v>
      </c>
      <c r="AK30" s="84" t="s">
        <v>149</v>
      </c>
    </row>
    <row r="31" spans="1:37" ht="14.25" customHeight="1">
      <c r="A31" s="34">
        <v>23</v>
      </c>
      <c r="B31" s="125">
        <f>ภาษาไทย6!B31</f>
        <v>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84"/>
      <c r="AH31" s="84"/>
      <c r="AI31" s="84"/>
      <c r="AJ31" s="84"/>
      <c r="AK31" s="84"/>
    </row>
    <row r="32" spans="1:37" ht="14.25" customHeight="1">
      <c r="A32" s="34">
        <v>24</v>
      </c>
      <c r="B32" s="125">
        <f>ภาษาไทย6!B32</f>
        <v>0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84"/>
      <c r="AH32" s="84"/>
      <c r="AI32" s="84"/>
      <c r="AJ32" s="84"/>
      <c r="AK32" s="84"/>
    </row>
    <row r="33" spans="1:37" ht="14.25" customHeight="1">
      <c r="A33" s="34">
        <v>25</v>
      </c>
      <c r="B33" s="125">
        <f>ภาษาไทย6!B33</f>
        <v>0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84"/>
      <c r="AH33" s="84"/>
      <c r="AI33" s="84"/>
      <c r="AJ33" s="84"/>
      <c r="AK33" s="84"/>
    </row>
    <row r="34" spans="1:37" ht="14.25" customHeight="1">
      <c r="A34" s="34">
        <v>26</v>
      </c>
      <c r="B34" s="125">
        <f>ภาษาไทย6!B34</f>
        <v>0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84"/>
      <c r="AH34" s="84"/>
      <c r="AI34" s="84"/>
      <c r="AJ34" s="84"/>
      <c r="AK34" s="84"/>
    </row>
    <row r="35" spans="1:37" ht="14.25" customHeight="1">
      <c r="A35" s="34">
        <v>27</v>
      </c>
      <c r="B35" s="125">
        <f>ภาษาไทย6!B35</f>
        <v>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84"/>
      <c r="AH35" s="84"/>
      <c r="AI35" s="84"/>
      <c r="AJ35" s="84"/>
      <c r="AK35" s="84"/>
    </row>
    <row r="36" spans="1:37" ht="14.25" customHeight="1">
      <c r="A36" s="34">
        <v>28</v>
      </c>
      <c r="B36" s="125">
        <f>ภาษาไทย6!B36</f>
        <v>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84"/>
      <c r="AH36" s="84"/>
      <c r="AI36" s="84"/>
      <c r="AJ36" s="84"/>
      <c r="AK36" s="84"/>
    </row>
    <row r="37" spans="1:37" ht="14.25" customHeight="1">
      <c r="A37" s="34">
        <v>29</v>
      </c>
      <c r="B37" s="125">
        <f>ภาษาไทย6!B37</f>
        <v>0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84"/>
      <c r="AH37" s="84"/>
      <c r="AI37" s="84"/>
      <c r="AJ37" s="84"/>
      <c r="AK37" s="84"/>
    </row>
    <row r="38" spans="1:37" ht="14.25" customHeight="1">
      <c r="A38" s="34">
        <v>30</v>
      </c>
      <c r="B38" s="125">
        <f>ภาษาไทย6!B38</f>
        <v>0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84"/>
      <c r="AH38" s="84"/>
      <c r="AI38" s="84"/>
      <c r="AJ38" s="84"/>
      <c r="AK38" s="84"/>
    </row>
    <row r="39" spans="1:37" ht="14.25" customHeight="1">
      <c r="A39" s="34">
        <v>31</v>
      </c>
      <c r="B39" s="125">
        <f>ภาษาไทย6!B39</f>
        <v>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84"/>
      <c r="AH39" s="84"/>
      <c r="AI39" s="84"/>
      <c r="AJ39" s="84"/>
      <c r="AK39" s="84"/>
    </row>
    <row r="40" spans="1:37" ht="14.25" customHeight="1">
      <c r="A40" s="34">
        <v>32</v>
      </c>
      <c r="B40" s="125">
        <f>ภาษาไทย6!B40</f>
        <v>0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84"/>
      <c r="AH40" s="84"/>
      <c r="AI40" s="84"/>
      <c r="AJ40" s="84"/>
      <c r="AK40" s="84"/>
    </row>
    <row r="41" spans="1:37" ht="14.25" customHeight="1">
      <c r="A41" s="34">
        <v>33</v>
      </c>
      <c r="B41" s="125">
        <f>ภาษาไทย6!B41</f>
        <v>0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84"/>
      <c r="AH41" s="84"/>
      <c r="AI41" s="84"/>
      <c r="AJ41" s="84"/>
      <c r="AK41" s="84"/>
    </row>
    <row r="42" spans="1:37" ht="14.25" customHeight="1">
      <c r="A42" s="34">
        <v>34</v>
      </c>
      <c r="B42" s="125">
        <f>ภาษาไทย6!B42</f>
        <v>0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84"/>
      <c r="AH42" s="84"/>
      <c r="AI42" s="84"/>
      <c r="AJ42" s="84"/>
      <c r="AK42" s="84"/>
    </row>
    <row r="43" spans="1:37" ht="14.25" customHeight="1">
      <c r="A43" s="34">
        <v>35</v>
      </c>
      <c r="B43" s="125">
        <f>ภาษาไทย6!B43</f>
        <v>0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84"/>
      <c r="AH43" s="84"/>
      <c r="AI43" s="84"/>
      <c r="AJ43" s="84"/>
      <c r="AK43" s="84"/>
    </row>
    <row r="44" spans="1:37" ht="14.25" customHeight="1">
      <c r="A44" s="34">
        <v>36</v>
      </c>
      <c r="B44" s="125">
        <f>ภาษาไทย6!B44</f>
        <v>0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84"/>
      <c r="AH44" s="84"/>
      <c r="AI44" s="84"/>
      <c r="AJ44" s="84"/>
      <c r="AK44" s="84"/>
    </row>
    <row r="45" spans="1:37" ht="14.25" customHeight="1">
      <c r="A45" s="34">
        <v>37</v>
      </c>
      <c r="B45" s="125">
        <f>ภาษาไทย6!B45</f>
        <v>0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84"/>
      <c r="AH45" s="84"/>
      <c r="AI45" s="84"/>
      <c r="AJ45" s="84"/>
      <c r="AK45" s="84"/>
    </row>
    <row r="46" spans="1:37" ht="14.25" customHeight="1">
      <c r="A46" s="34">
        <v>38</v>
      </c>
      <c r="B46" s="125">
        <f>ภาษาไทย6!B46</f>
        <v>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84"/>
      <c r="AH46" s="84"/>
      <c r="AI46" s="84"/>
      <c r="AJ46" s="84"/>
      <c r="AK46" s="84"/>
    </row>
    <row r="47" spans="1:37" ht="14.25" customHeight="1">
      <c r="A47" s="34">
        <v>39</v>
      </c>
      <c r="B47" s="125">
        <f>ภาษาไทย6!B47</f>
        <v>0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84"/>
      <c r="AH47" s="84"/>
      <c r="AI47" s="84"/>
      <c r="AJ47" s="84"/>
      <c r="AK47" s="84"/>
    </row>
    <row r="48" spans="1:37" ht="14.25" customHeight="1">
      <c r="A48" s="34">
        <v>40</v>
      </c>
      <c r="B48" s="125">
        <f>ภาษาไทย6!B48</f>
        <v>0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84"/>
      <c r="AH48" s="84"/>
      <c r="AI48" s="84"/>
      <c r="AJ48" s="84"/>
      <c r="AK48" s="84"/>
    </row>
    <row r="49" spans="1:37" ht="14.25" customHeight="1">
      <c r="A49" s="34">
        <v>41</v>
      </c>
      <c r="B49" s="125">
        <f>ภาษาไทย6!B49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84"/>
      <c r="AH49" s="84"/>
      <c r="AI49" s="84"/>
      <c r="AJ49" s="84"/>
      <c r="AK49" s="84"/>
    </row>
    <row r="50" spans="1:37" ht="14.25" customHeight="1">
      <c r="A50" s="34">
        <v>42</v>
      </c>
      <c r="B50" s="125">
        <f>ภาษาไทย6!B50</f>
        <v>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84"/>
      <c r="AH50" s="84"/>
      <c r="AI50" s="84"/>
      <c r="AJ50" s="84"/>
      <c r="AK50" s="84"/>
    </row>
    <row r="51" spans="1:37" ht="14.25" customHeight="1">
      <c r="A51" s="34">
        <v>43</v>
      </c>
      <c r="B51" s="125">
        <f>ภาษาไทย6!B51</f>
        <v>0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84"/>
      <c r="AH51" s="84"/>
      <c r="AI51" s="84"/>
      <c r="AJ51" s="84"/>
      <c r="AK51" s="84"/>
    </row>
    <row r="52" spans="1:37" ht="14.25" customHeight="1">
      <c r="A52" s="34">
        <v>44</v>
      </c>
      <c r="B52" s="125">
        <f>ภาษาไทย6!B52</f>
        <v>0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84"/>
      <c r="AH52" s="84"/>
      <c r="AI52" s="84"/>
      <c r="AJ52" s="84"/>
      <c r="AK52" s="84"/>
    </row>
    <row r="53" spans="1:37" ht="14.25" customHeight="1">
      <c r="A53" s="34">
        <v>45</v>
      </c>
      <c r="B53" s="125">
        <f>ภาษาไทย6!B53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84"/>
      <c r="AH53" s="84"/>
      <c r="AI53" s="84"/>
      <c r="AJ53" s="84"/>
      <c r="AK53" s="84"/>
    </row>
    <row r="54" spans="1:37" ht="14.25" customHeight="1">
      <c r="A54" s="34">
        <v>46</v>
      </c>
      <c r="B54" s="125">
        <f>ภาษาไทย6!B54</f>
        <v>0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84"/>
      <c r="AH54" s="84"/>
      <c r="AI54" s="84"/>
      <c r="AJ54" s="84"/>
      <c r="AK54" s="84"/>
    </row>
    <row r="55" spans="1:37" ht="14.25" customHeight="1">
      <c r="A55" s="34">
        <v>47</v>
      </c>
      <c r="B55" s="125">
        <f>ภาษาไทย6!B55</f>
        <v>0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84"/>
      <c r="AH55" s="84"/>
      <c r="AI55" s="84"/>
      <c r="AJ55" s="84"/>
      <c r="AK55" s="84"/>
    </row>
    <row r="56" spans="1:37" ht="14.25" customHeight="1">
      <c r="A56" s="34">
        <v>48</v>
      </c>
      <c r="B56" s="125">
        <f>ภาษาไทย6!B56</f>
        <v>0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84"/>
      <c r="AH56" s="84"/>
      <c r="AI56" s="84"/>
      <c r="AJ56" s="84"/>
      <c r="AK56" s="84"/>
    </row>
    <row r="57" spans="1:37" ht="14.25" customHeight="1">
      <c r="A57" s="34">
        <v>49</v>
      </c>
      <c r="B57" s="125">
        <f>ภาษาไทย6!B57</f>
        <v>0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84"/>
      <c r="AH57" s="84"/>
      <c r="AI57" s="84"/>
      <c r="AJ57" s="84"/>
      <c r="AK57" s="84"/>
    </row>
    <row r="58" spans="1:37" ht="14.25" customHeight="1">
      <c r="A58" s="34">
        <v>50</v>
      </c>
      <c r="B58" s="125">
        <f>ภาษาไทย6!B58</f>
        <v>0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84"/>
      <c r="AH58" s="84"/>
      <c r="AI58" s="84"/>
      <c r="AJ58" s="84"/>
      <c r="AK58" s="84"/>
    </row>
    <row r="59" spans="1:37" ht="14.25" customHeight="1">
      <c r="A59" s="34">
        <v>51</v>
      </c>
      <c r="B59" s="125">
        <f>ภาษาไทย6!B59</f>
        <v>0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84"/>
      <c r="AH59" s="84"/>
      <c r="AI59" s="84"/>
      <c r="AJ59" s="84"/>
      <c r="AK59" s="84"/>
    </row>
    <row r="60" spans="1:37" ht="14.25" customHeight="1">
      <c r="A60" s="34">
        <v>52</v>
      </c>
      <c r="B60" s="125">
        <f>ภาษาไทย6!B60</f>
        <v>0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84"/>
      <c r="AH60" s="84"/>
      <c r="AI60" s="84"/>
      <c r="AJ60" s="84"/>
      <c r="AK60" s="84"/>
    </row>
    <row r="61" spans="1:37" ht="14.25" customHeight="1">
      <c r="A61" s="34">
        <v>53</v>
      </c>
      <c r="B61" s="125">
        <f>ภาษาไทย6!B61</f>
        <v>0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84"/>
      <c r="AH61" s="84"/>
      <c r="AI61" s="84"/>
      <c r="AJ61" s="84"/>
      <c r="AK61" s="84"/>
    </row>
    <row r="62" spans="1:37" ht="14.25" customHeight="1">
      <c r="A62" s="34">
        <v>54</v>
      </c>
      <c r="B62" s="125">
        <f>ภาษาไทย6!B62</f>
        <v>0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84"/>
      <c r="AH62" s="84"/>
      <c r="AI62" s="84"/>
      <c r="AJ62" s="84"/>
      <c r="AK62" s="84"/>
    </row>
    <row r="63" spans="1:37" ht="14.25" customHeight="1">
      <c r="A63" s="34">
        <v>55</v>
      </c>
      <c r="B63" s="125">
        <f>ภาษาไทย6!B63</f>
        <v>0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84"/>
      <c r="AH63" s="84"/>
      <c r="AI63" s="84"/>
      <c r="AJ63" s="84"/>
      <c r="AK63" s="84"/>
    </row>
    <row r="64" spans="1:37" ht="14.25" customHeight="1">
      <c r="A64" s="34">
        <v>56</v>
      </c>
      <c r="B64" s="125">
        <f>ภาษาไทย6!B64</f>
        <v>0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84"/>
      <c r="AH64" s="84"/>
      <c r="AI64" s="84"/>
      <c r="AJ64" s="84"/>
      <c r="AK64" s="84"/>
    </row>
    <row r="65" spans="1:66" ht="14.25" customHeight="1">
      <c r="A65" s="34">
        <v>57</v>
      </c>
      <c r="B65" s="125">
        <f>ภาษาไทย6!B65</f>
        <v>0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84"/>
      <c r="AH65" s="84"/>
      <c r="AI65" s="84"/>
      <c r="AJ65" s="84"/>
      <c r="AK65" s="84"/>
    </row>
    <row r="66" spans="1:66" ht="14.25" customHeight="1">
      <c r="A66" s="34">
        <v>58</v>
      </c>
      <c r="B66" s="125">
        <f>ภาษาไทย6!B66</f>
        <v>0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84"/>
      <c r="AH66" s="84"/>
      <c r="AI66" s="84"/>
      <c r="AJ66" s="84"/>
      <c r="AK66" s="84"/>
    </row>
    <row r="67" spans="1:66" ht="14.25" customHeight="1">
      <c r="A67" s="34">
        <v>59</v>
      </c>
      <c r="B67" s="125">
        <f>ภาษาไทย6!B67</f>
        <v>0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84"/>
      <c r="AH67" s="84"/>
      <c r="AI67" s="84"/>
      <c r="AJ67" s="84"/>
      <c r="AK67" s="84"/>
    </row>
    <row r="68" spans="1:66" ht="14.25" customHeight="1">
      <c r="A68" s="37">
        <v>60</v>
      </c>
      <c r="B68" s="146">
        <f>ภาษาไทย6!B68</f>
        <v>0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84"/>
      <c r="AH68" s="84"/>
      <c r="AI68" s="84"/>
      <c r="AJ68" s="84"/>
      <c r="AK68" s="84"/>
    </row>
    <row r="69" spans="1:66">
      <c r="A69" s="386" t="s">
        <v>11</v>
      </c>
      <c r="B69" s="386"/>
      <c r="C69" s="20">
        <f t="shared" ref="C69:AF69" si="0">COUNTIF(C9:C68,"1")</f>
        <v>6</v>
      </c>
      <c r="D69" s="20">
        <f t="shared" si="0"/>
        <v>12</v>
      </c>
      <c r="E69" s="20">
        <f t="shared" si="0"/>
        <v>1</v>
      </c>
      <c r="F69" s="20">
        <f t="shared" si="0"/>
        <v>12</v>
      </c>
      <c r="G69" s="20">
        <f t="shared" si="0"/>
        <v>3</v>
      </c>
      <c r="H69" s="20">
        <f t="shared" si="0"/>
        <v>1</v>
      </c>
      <c r="I69" s="20">
        <f t="shared" si="0"/>
        <v>3</v>
      </c>
      <c r="J69" s="20">
        <f t="shared" si="0"/>
        <v>6</v>
      </c>
      <c r="K69" s="20">
        <f t="shared" si="0"/>
        <v>2</v>
      </c>
      <c r="L69" s="20">
        <f t="shared" si="0"/>
        <v>5</v>
      </c>
      <c r="M69" s="20">
        <f t="shared" si="0"/>
        <v>6</v>
      </c>
      <c r="N69" s="20">
        <f t="shared" si="0"/>
        <v>5</v>
      </c>
      <c r="O69" s="20">
        <f t="shared" si="0"/>
        <v>5</v>
      </c>
      <c r="P69" s="20">
        <f t="shared" si="0"/>
        <v>5</v>
      </c>
      <c r="Q69" s="20">
        <f t="shared" si="0"/>
        <v>5</v>
      </c>
      <c r="R69" s="20">
        <f t="shared" si="0"/>
        <v>7</v>
      </c>
      <c r="S69" s="20">
        <f t="shared" si="0"/>
        <v>10</v>
      </c>
      <c r="T69" s="20">
        <f t="shared" si="0"/>
        <v>2</v>
      </c>
      <c r="U69" s="20">
        <f t="shared" si="0"/>
        <v>8</v>
      </c>
      <c r="V69" s="20">
        <f t="shared" si="0"/>
        <v>1</v>
      </c>
      <c r="W69" s="20">
        <f t="shared" si="0"/>
        <v>5</v>
      </c>
      <c r="X69" s="20">
        <f t="shared" si="0"/>
        <v>2</v>
      </c>
      <c r="Y69" s="20">
        <f t="shared" si="0"/>
        <v>4</v>
      </c>
      <c r="Z69" s="20">
        <f t="shared" si="0"/>
        <v>6</v>
      </c>
      <c r="AA69" s="20">
        <f t="shared" si="0"/>
        <v>7</v>
      </c>
      <c r="AB69" s="20">
        <f t="shared" si="0"/>
        <v>7</v>
      </c>
      <c r="AC69" s="20">
        <f t="shared" si="0"/>
        <v>3</v>
      </c>
      <c r="AD69" s="20">
        <f t="shared" si="0"/>
        <v>5</v>
      </c>
      <c r="AE69" s="20">
        <f t="shared" si="0"/>
        <v>6</v>
      </c>
      <c r="AF69" s="20">
        <f t="shared" si="0"/>
        <v>6</v>
      </c>
      <c r="AG69" s="231"/>
      <c r="AH69" s="231"/>
      <c r="AI69" s="231"/>
      <c r="AJ69" s="232"/>
      <c r="AK69" s="232"/>
    </row>
    <row r="70" spans="1:66">
      <c r="A70" s="382" t="s">
        <v>12</v>
      </c>
      <c r="B70" s="382"/>
      <c r="C70" s="21">
        <f>COUNTIF(C9:C68,"2")</f>
        <v>3</v>
      </c>
      <c r="D70" s="21">
        <f>COUNTIF(D9:D68,"2")</f>
        <v>4</v>
      </c>
      <c r="E70" s="21">
        <f>COUNTIF(E9:E68,"2")</f>
        <v>5</v>
      </c>
      <c r="F70" s="21">
        <f t="shared" ref="F70:AF70" si="1">COUNTIF(F9:F68,"2")</f>
        <v>1</v>
      </c>
      <c r="G70" s="21">
        <f t="shared" si="1"/>
        <v>7</v>
      </c>
      <c r="H70" s="21">
        <f t="shared" si="1"/>
        <v>1</v>
      </c>
      <c r="I70" s="21">
        <f t="shared" si="1"/>
        <v>3</v>
      </c>
      <c r="J70" s="21">
        <f t="shared" si="1"/>
        <v>7</v>
      </c>
      <c r="K70" s="21">
        <f t="shared" si="1"/>
        <v>8</v>
      </c>
      <c r="L70" s="21">
        <f t="shared" si="1"/>
        <v>5</v>
      </c>
      <c r="M70" s="21">
        <f t="shared" si="1"/>
        <v>6</v>
      </c>
      <c r="N70" s="21">
        <f t="shared" si="1"/>
        <v>7</v>
      </c>
      <c r="O70" s="21">
        <f t="shared" si="1"/>
        <v>3</v>
      </c>
      <c r="P70" s="21">
        <f t="shared" si="1"/>
        <v>3</v>
      </c>
      <c r="Q70" s="21">
        <f t="shared" si="1"/>
        <v>2</v>
      </c>
      <c r="R70" s="21">
        <f t="shared" si="1"/>
        <v>7</v>
      </c>
      <c r="S70" s="21">
        <f t="shared" si="1"/>
        <v>2</v>
      </c>
      <c r="T70" s="21">
        <f t="shared" si="1"/>
        <v>5</v>
      </c>
      <c r="U70" s="21">
        <f t="shared" si="1"/>
        <v>4</v>
      </c>
      <c r="V70" s="21">
        <f t="shared" si="1"/>
        <v>5</v>
      </c>
      <c r="W70" s="21">
        <f t="shared" si="1"/>
        <v>5</v>
      </c>
      <c r="X70" s="21">
        <f t="shared" si="1"/>
        <v>11</v>
      </c>
      <c r="Y70" s="21">
        <f t="shared" si="1"/>
        <v>8</v>
      </c>
      <c r="Z70" s="21">
        <f t="shared" si="1"/>
        <v>7</v>
      </c>
      <c r="AA70" s="21">
        <f t="shared" si="1"/>
        <v>1</v>
      </c>
      <c r="AB70" s="21">
        <f t="shared" si="1"/>
        <v>3</v>
      </c>
      <c r="AC70" s="21">
        <f t="shared" si="1"/>
        <v>6</v>
      </c>
      <c r="AD70" s="21">
        <f t="shared" si="1"/>
        <v>8</v>
      </c>
      <c r="AE70" s="21">
        <f t="shared" si="1"/>
        <v>6</v>
      </c>
      <c r="AF70" s="21">
        <f t="shared" si="1"/>
        <v>9</v>
      </c>
      <c r="AG70" s="233"/>
      <c r="AH70" s="233"/>
      <c r="AI70" s="233"/>
      <c r="AJ70" s="234"/>
      <c r="AK70" s="234"/>
    </row>
    <row r="71" spans="1:66" ht="15" customHeight="1">
      <c r="A71" s="382" t="s">
        <v>13</v>
      </c>
      <c r="B71" s="382"/>
      <c r="C71" s="21">
        <f t="shared" ref="C71:AF71" si="2">COUNTIF(C9:C68,"3")</f>
        <v>9</v>
      </c>
      <c r="D71" s="21">
        <f t="shared" si="2"/>
        <v>5</v>
      </c>
      <c r="E71" s="21">
        <f t="shared" si="2"/>
        <v>5</v>
      </c>
      <c r="F71" s="21">
        <f t="shared" si="2"/>
        <v>5</v>
      </c>
      <c r="G71" s="21">
        <f t="shared" si="2"/>
        <v>8</v>
      </c>
      <c r="H71" s="21">
        <f t="shared" si="2"/>
        <v>2</v>
      </c>
      <c r="I71" s="21">
        <f t="shared" si="2"/>
        <v>4</v>
      </c>
      <c r="J71" s="21">
        <f t="shared" si="2"/>
        <v>2</v>
      </c>
      <c r="K71" s="21">
        <f t="shared" si="2"/>
        <v>2</v>
      </c>
      <c r="L71" s="21">
        <f t="shared" si="2"/>
        <v>2</v>
      </c>
      <c r="M71" s="21">
        <f t="shared" si="2"/>
        <v>5</v>
      </c>
      <c r="N71" s="21">
        <f t="shared" si="2"/>
        <v>7</v>
      </c>
      <c r="O71" s="21">
        <f t="shared" si="2"/>
        <v>4</v>
      </c>
      <c r="P71" s="21">
        <f t="shared" si="2"/>
        <v>5</v>
      </c>
      <c r="Q71" s="21">
        <f t="shared" si="2"/>
        <v>10</v>
      </c>
      <c r="R71" s="21">
        <f t="shared" si="2"/>
        <v>2</v>
      </c>
      <c r="S71" s="21">
        <f t="shared" si="2"/>
        <v>6</v>
      </c>
      <c r="T71" s="21">
        <f t="shared" si="2"/>
        <v>3</v>
      </c>
      <c r="U71" s="21">
        <f t="shared" si="2"/>
        <v>4</v>
      </c>
      <c r="V71" s="21">
        <f t="shared" si="2"/>
        <v>8</v>
      </c>
      <c r="W71" s="21">
        <f t="shared" si="2"/>
        <v>4</v>
      </c>
      <c r="X71" s="21">
        <f t="shared" si="2"/>
        <v>3</v>
      </c>
      <c r="Y71" s="21">
        <f t="shared" si="2"/>
        <v>2</v>
      </c>
      <c r="Z71" s="21">
        <f t="shared" si="2"/>
        <v>4</v>
      </c>
      <c r="AA71" s="21">
        <f t="shared" si="2"/>
        <v>8</v>
      </c>
      <c r="AB71" s="21">
        <f t="shared" si="2"/>
        <v>7</v>
      </c>
      <c r="AC71" s="21">
        <f t="shared" si="2"/>
        <v>6</v>
      </c>
      <c r="AD71" s="21">
        <f t="shared" si="2"/>
        <v>3</v>
      </c>
      <c r="AE71" s="21">
        <f t="shared" si="2"/>
        <v>3</v>
      </c>
      <c r="AF71" s="21">
        <f t="shared" si="2"/>
        <v>4</v>
      </c>
      <c r="AG71" s="233"/>
      <c r="AH71" s="233"/>
      <c r="AI71" s="233"/>
      <c r="AJ71" s="234"/>
      <c r="AK71" s="234"/>
    </row>
    <row r="72" spans="1:66" ht="15" customHeight="1">
      <c r="A72" s="382" t="s">
        <v>14</v>
      </c>
      <c r="B72" s="382"/>
      <c r="C72" s="21">
        <f t="shared" ref="C72:AF72" si="3">COUNTIF(C9:C68,"4")</f>
        <v>3</v>
      </c>
      <c r="D72" s="21">
        <f t="shared" si="3"/>
        <v>0</v>
      </c>
      <c r="E72" s="21">
        <f t="shared" si="3"/>
        <v>10</v>
      </c>
      <c r="F72" s="21">
        <f t="shared" si="3"/>
        <v>3</v>
      </c>
      <c r="G72" s="21">
        <f t="shared" si="3"/>
        <v>3</v>
      </c>
      <c r="H72" s="21">
        <f t="shared" si="3"/>
        <v>17</v>
      </c>
      <c r="I72" s="21">
        <f t="shared" si="3"/>
        <v>11</v>
      </c>
      <c r="J72" s="21">
        <f t="shared" si="3"/>
        <v>6</v>
      </c>
      <c r="K72" s="21">
        <f t="shared" si="3"/>
        <v>9</v>
      </c>
      <c r="L72" s="21">
        <f t="shared" si="3"/>
        <v>9</v>
      </c>
      <c r="M72" s="21">
        <f t="shared" si="3"/>
        <v>4</v>
      </c>
      <c r="N72" s="21">
        <f t="shared" si="3"/>
        <v>2</v>
      </c>
      <c r="O72" s="21">
        <f t="shared" si="3"/>
        <v>9</v>
      </c>
      <c r="P72" s="21">
        <f t="shared" si="3"/>
        <v>8</v>
      </c>
      <c r="Q72" s="21">
        <f t="shared" si="3"/>
        <v>4</v>
      </c>
      <c r="R72" s="21">
        <f t="shared" si="3"/>
        <v>5</v>
      </c>
      <c r="S72" s="21">
        <f t="shared" si="3"/>
        <v>3</v>
      </c>
      <c r="T72" s="21">
        <f t="shared" si="3"/>
        <v>11</v>
      </c>
      <c r="U72" s="21">
        <f t="shared" si="3"/>
        <v>5</v>
      </c>
      <c r="V72" s="21">
        <f t="shared" si="3"/>
        <v>7</v>
      </c>
      <c r="W72" s="21">
        <f t="shared" si="3"/>
        <v>7</v>
      </c>
      <c r="X72" s="21">
        <f t="shared" si="3"/>
        <v>5</v>
      </c>
      <c r="Y72" s="21">
        <f t="shared" si="3"/>
        <v>7</v>
      </c>
      <c r="Z72" s="21">
        <f t="shared" si="3"/>
        <v>4</v>
      </c>
      <c r="AA72" s="21">
        <f t="shared" si="3"/>
        <v>5</v>
      </c>
      <c r="AB72" s="21">
        <f t="shared" si="3"/>
        <v>4</v>
      </c>
      <c r="AC72" s="21">
        <f t="shared" si="3"/>
        <v>6</v>
      </c>
      <c r="AD72" s="21">
        <f t="shared" si="3"/>
        <v>5</v>
      </c>
      <c r="AE72" s="21">
        <f t="shared" si="3"/>
        <v>6</v>
      </c>
      <c r="AF72" s="21">
        <f t="shared" si="3"/>
        <v>2</v>
      </c>
      <c r="AG72" s="233"/>
      <c r="AH72" s="233"/>
      <c r="AI72" s="233"/>
      <c r="AJ72" s="234"/>
      <c r="AK72" s="234"/>
    </row>
    <row r="73" spans="1:66" ht="15" customHeight="1">
      <c r="A73" s="383" t="s">
        <v>2</v>
      </c>
      <c r="B73" s="383"/>
      <c r="C73" s="22">
        <f t="shared" ref="C73:AF73" si="4">COUNTIF(C9:C68,"0")</f>
        <v>0</v>
      </c>
      <c r="D73" s="22">
        <f t="shared" si="4"/>
        <v>0</v>
      </c>
      <c r="E73" s="22">
        <f t="shared" si="4"/>
        <v>0</v>
      </c>
      <c r="F73" s="22">
        <f t="shared" si="4"/>
        <v>0</v>
      </c>
      <c r="G73" s="22">
        <f t="shared" si="4"/>
        <v>0</v>
      </c>
      <c r="H73" s="22">
        <f t="shared" si="4"/>
        <v>0</v>
      </c>
      <c r="I73" s="22">
        <f t="shared" si="4"/>
        <v>0</v>
      </c>
      <c r="J73" s="22">
        <f t="shared" si="4"/>
        <v>0</v>
      </c>
      <c r="K73" s="22">
        <f t="shared" si="4"/>
        <v>0</v>
      </c>
      <c r="L73" s="22">
        <f t="shared" si="4"/>
        <v>0</v>
      </c>
      <c r="M73" s="22">
        <f t="shared" si="4"/>
        <v>0</v>
      </c>
      <c r="N73" s="22">
        <f t="shared" si="4"/>
        <v>0</v>
      </c>
      <c r="O73" s="22">
        <f t="shared" si="4"/>
        <v>0</v>
      </c>
      <c r="P73" s="22">
        <f t="shared" si="4"/>
        <v>0</v>
      </c>
      <c r="Q73" s="22">
        <f t="shared" si="4"/>
        <v>0</v>
      </c>
      <c r="R73" s="22">
        <f t="shared" si="4"/>
        <v>0</v>
      </c>
      <c r="S73" s="22">
        <f t="shared" si="4"/>
        <v>0</v>
      </c>
      <c r="T73" s="22">
        <f t="shared" si="4"/>
        <v>0</v>
      </c>
      <c r="U73" s="22">
        <f t="shared" si="4"/>
        <v>0</v>
      </c>
      <c r="V73" s="22">
        <f t="shared" si="4"/>
        <v>0</v>
      </c>
      <c r="W73" s="22">
        <f t="shared" si="4"/>
        <v>0</v>
      </c>
      <c r="X73" s="22">
        <f t="shared" si="4"/>
        <v>0</v>
      </c>
      <c r="Y73" s="22">
        <f t="shared" si="4"/>
        <v>0</v>
      </c>
      <c r="Z73" s="22">
        <f t="shared" si="4"/>
        <v>0</v>
      </c>
      <c r="AA73" s="22">
        <f t="shared" si="4"/>
        <v>0</v>
      </c>
      <c r="AB73" s="22">
        <f t="shared" si="4"/>
        <v>0</v>
      </c>
      <c r="AC73" s="22">
        <f t="shared" si="4"/>
        <v>0</v>
      </c>
      <c r="AD73" s="22">
        <f t="shared" si="4"/>
        <v>0</v>
      </c>
      <c r="AE73" s="22">
        <f t="shared" si="4"/>
        <v>0</v>
      </c>
      <c r="AF73" s="22">
        <f t="shared" si="4"/>
        <v>0</v>
      </c>
      <c r="AG73" s="235"/>
      <c r="AH73" s="235"/>
      <c r="AI73" s="235"/>
      <c r="AJ73" s="236"/>
      <c r="AK73" s="236"/>
    </row>
    <row r="74" spans="1:66" ht="15" customHeight="1">
      <c r="A74" s="387" t="s">
        <v>3</v>
      </c>
      <c r="B74" s="387"/>
      <c r="C74" s="23">
        <f t="shared" ref="C74:AE74" si="5">SUM(C69:C73)</f>
        <v>21</v>
      </c>
      <c r="D74" s="23">
        <f t="shared" si="5"/>
        <v>21</v>
      </c>
      <c r="E74" s="23">
        <f t="shared" si="5"/>
        <v>21</v>
      </c>
      <c r="F74" s="23">
        <f t="shared" si="5"/>
        <v>21</v>
      </c>
      <c r="G74" s="23">
        <f t="shared" si="5"/>
        <v>21</v>
      </c>
      <c r="H74" s="23">
        <f t="shared" si="5"/>
        <v>21</v>
      </c>
      <c r="I74" s="23">
        <f t="shared" si="5"/>
        <v>21</v>
      </c>
      <c r="J74" s="23">
        <f t="shared" si="5"/>
        <v>21</v>
      </c>
      <c r="K74" s="23">
        <f t="shared" si="5"/>
        <v>21</v>
      </c>
      <c r="L74" s="23">
        <f t="shared" si="5"/>
        <v>21</v>
      </c>
      <c r="M74" s="23">
        <f t="shared" si="5"/>
        <v>21</v>
      </c>
      <c r="N74" s="23">
        <f t="shared" si="5"/>
        <v>21</v>
      </c>
      <c r="O74" s="23">
        <f t="shared" si="5"/>
        <v>21</v>
      </c>
      <c r="P74" s="23">
        <f t="shared" si="5"/>
        <v>21</v>
      </c>
      <c r="Q74" s="23">
        <f t="shared" si="5"/>
        <v>21</v>
      </c>
      <c r="R74" s="23">
        <f t="shared" si="5"/>
        <v>21</v>
      </c>
      <c r="S74" s="23">
        <f t="shared" si="5"/>
        <v>21</v>
      </c>
      <c r="T74" s="23">
        <f t="shared" si="5"/>
        <v>21</v>
      </c>
      <c r="U74" s="23">
        <f t="shared" si="5"/>
        <v>21</v>
      </c>
      <c r="V74" s="23">
        <f t="shared" si="5"/>
        <v>21</v>
      </c>
      <c r="W74" s="23">
        <f t="shared" si="5"/>
        <v>21</v>
      </c>
      <c r="X74" s="23">
        <f t="shared" si="5"/>
        <v>21</v>
      </c>
      <c r="Y74" s="23">
        <f t="shared" si="5"/>
        <v>21</v>
      </c>
      <c r="Z74" s="23">
        <f t="shared" si="5"/>
        <v>21</v>
      </c>
      <c r="AA74" s="23">
        <f t="shared" si="5"/>
        <v>21</v>
      </c>
      <c r="AB74" s="23">
        <f t="shared" si="5"/>
        <v>21</v>
      </c>
      <c r="AC74" s="23">
        <f t="shared" si="5"/>
        <v>21</v>
      </c>
      <c r="AD74" s="23">
        <f t="shared" si="5"/>
        <v>21</v>
      </c>
      <c r="AE74" s="23">
        <f t="shared" si="5"/>
        <v>21</v>
      </c>
      <c r="AF74" s="23">
        <f>SUM(AF69:AF73)</f>
        <v>21</v>
      </c>
      <c r="AG74" s="237"/>
      <c r="AH74" s="237"/>
      <c r="AI74" s="237"/>
      <c r="AJ74" s="237"/>
      <c r="AK74" s="237"/>
    </row>
    <row r="75" spans="1:66" ht="15" customHeight="1">
      <c r="A75" s="24">
        <f>ภาษาไทย6!$A$75</f>
        <v>22</v>
      </c>
      <c r="B75" s="25" t="s">
        <v>15</v>
      </c>
      <c r="C75" s="26">
        <f>COUNTIF(C9:C68,C7)</f>
        <v>9</v>
      </c>
      <c r="D75" s="26">
        <f t="shared" ref="D75:AK75" si="6">COUNTIF(D9:D68,D7)</f>
        <v>5</v>
      </c>
      <c r="E75" s="26">
        <f t="shared" si="6"/>
        <v>10</v>
      </c>
      <c r="F75" s="26">
        <f t="shared" si="6"/>
        <v>12</v>
      </c>
      <c r="G75" s="26">
        <f t="shared" si="6"/>
        <v>8</v>
      </c>
      <c r="H75" s="26">
        <f t="shared" si="6"/>
        <v>17</v>
      </c>
      <c r="I75" s="26">
        <f t="shared" si="6"/>
        <v>11</v>
      </c>
      <c r="J75" s="26">
        <f t="shared" si="6"/>
        <v>6</v>
      </c>
      <c r="K75" s="26">
        <f t="shared" si="6"/>
        <v>9</v>
      </c>
      <c r="L75" s="26">
        <f t="shared" si="6"/>
        <v>5</v>
      </c>
      <c r="M75" s="26">
        <f t="shared" si="6"/>
        <v>6</v>
      </c>
      <c r="N75" s="26">
        <f t="shared" si="6"/>
        <v>5</v>
      </c>
      <c r="O75" s="26">
        <f t="shared" si="6"/>
        <v>3</v>
      </c>
      <c r="P75" s="26">
        <f t="shared" si="6"/>
        <v>5</v>
      </c>
      <c r="Q75" s="26">
        <f t="shared" si="6"/>
        <v>10</v>
      </c>
      <c r="R75" s="26">
        <f t="shared" si="6"/>
        <v>7</v>
      </c>
      <c r="S75" s="26">
        <f t="shared" si="6"/>
        <v>10</v>
      </c>
      <c r="T75" s="26">
        <f t="shared" si="6"/>
        <v>2</v>
      </c>
      <c r="U75" s="26">
        <f t="shared" si="6"/>
        <v>4</v>
      </c>
      <c r="V75" s="26">
        <f t="shared" si="6"/>
        <v>5</v>
      </c>
      <c r="W75" s="26">
        <f t="shared" si="6"/>
        <v>5</v>
      </c>
      <c r="X75" s="26">
        <f t="shared" si="6"/>
        <v>5</v>
      </c>
      <c r="Y75" s="26">
        <f t="shared" si="6"/>
        <v>8</v>
      </c>
      <c r="Z75" s="26">
        <f t="shared" si="6"/>
        <v>4</v>
      </c>
      <c r="AA75" s="26">
        <f t="shared" si="6"/>
        <v>8</v>
      </c>
      <c r="AB75" s="26">
        <f t="shared" si="6"/>
        <v>3</v>
      </c>
      <c r="AC75" s="26">
        <f t="shared" si="6"/>
        <v>6</v>
      </c>
      <c r="AD75" s="26">
        <f t="shared" si="6"/>
        <v>5</v>
      </c>
      <c r="AE75" s="26">
        <f t="shared" si="6"/>
        <v>6</v>
      </c>
      <c r="AF75" s="26">
        <f t="shared" si="6"/>
        <v>9</v>
      </c>
      <c r="AG75" s="26">
        <f t="shared" si="6"/>
        <v>0</v>
      </c>
      <c r="AH75" s="26">
        <f t="shared" si="6"/>
        <v>0</v>
      </c>
      <c r="AI75" s="26">
        <f t="shared" si="6"/>
        <v>0</v>
      </c>
      <c r="AJ75" s="26">
        <f t="shared" si="6"/>
        <v>0</v>
      </c>
      <c r="AK75" s="26">
        <f t="shared" si="6"/>
        <v>0</v>
      </c>
    </row>
    <row r="76" spans="1:66" ht="29.25" customHeight="1">
      <c r="A76" s="385" t="s">
        <v>6</v>
      </c>
      <c r="B76" s="385"/>
      <c r="C76" s="27">
        <f>C75*100/$A$75</f>
        <v>40.909090909090907</v>
      </c>
      <c r="D76" s="27">
        <f t="shared" ref="D76:AK76" si="7">D75*100/$A$75</f>
        <v>22.727272727272727</v>
      </c>
      <c r="E76" s="27">
        <f t="shared" si="7"/>
        <v>45.454545454545453</v>
      </c>
      <c r="F76" s="27">
        <f t="shared" si="7"/>
        <v>54.545454545454547</v>
      </c>
      <c r="G76" s="27">
        <f t="shared" si="7"/>
        <v>36.363636363636367</v>
      </c>
      <c r="H76" s="27">
        <f t="shared" si="7"/>
        <v>77.272727272727266</v>
      </c>
      <c r="I76" s="27">
        <f t="shared" si="7"/>
        <v>50</v>
      </c>
      <c r="J76" s="27">
        <f t="shared" si="7"/>
        <v>27.272727272727273</v>
      </c>
      <c r="K76" s="27">
        <f t="shared" si="7"/>
        <v>40.909090909090907</v>
      </c>
      <c r="L76" s="27">
        <f t="shared" si="7"/>
        <v>22.727272727272727</v>
      </c>
      <c r="M76" s="27">
        <f t="shared" si="7"/>
        <v>27.272727272727273</v>
      </c>
      <c r="N76" s="27">
        <f t="shared" si="7"/>
        <v>22.727272727272727</v>
      </c>
      <c r="O76" s="27">
        <f t="shared" si="7"/>
        <v>13.636363636363637</v>
      </c>
      <c r="P76" s="27">
        <f t="shared" si="7"/>
        <v>22.727272727272727</v>
      </c>
      <c r="Q76" s="27">
        <f t="shared" si="7"/>
        <v>45.454545454545453</v>
      </c>
      <c r="R76" s="27">
        <f t="shared" si="7"/>
        <v>31.818181818181817</v>
      </c>
      <c r="S76" s="27">
        <f t="shared" si="7"/>
        <v>45.454545454545453</v>
      </c>
      <c r="T76" s="27">
        <f t="shared" si="7"/>
        <v>9.0909090909090917</v>
      </c>
      <c r="U76" s="27">
        <f t="shared" si="7"/>
        <v>18.181818181818183</v>
      </c>
      <c r="V76" s="27">
        <f t="shared" si="7"/>
        <v>22.727272727272727</v>
      </c>
      <c r="W76" s="27">
        <f t="shared" si="7"/>
        <v>22.727272727272727</v>
      </c>
      <c r="X76" s="27">
        <f t="shared" si="7"/>
        <v>22.727272727272727</v>
      </c>
      <c r="Y76" s="27">
        <f t="shared" si="7"/>
        <v>36.363636363636367</v>
      </c>
      <c r="Z76" s="27">
        <f t="shared" si="7"/>
        <v>18.181818181818183</v>
      </c>
      <c r="AA76" s="27">
        <f t="shared" si="7"/>
        <v>36.363636363636367</v>
      </c>
      <c r="AB76" s="27">
        <f t="shared" si="7"/>
        <v>13.636363636363637</v>
      </c>
      <c r="AC76" s="27">
        <f t="shared" si="7"/>
        <v>27.272727272727273</v>
      </c>
      <c r="AD76" s="27">
        <f t="shared" si="7"/>
        <v>22.727272727272727</v>
      </c>
      <c r="AE76" s="27">
        <f t="shared" si="7"/>
        <v>27.272727272727273</v>
      </c>
      <c r="AF76" s="27">
        <f t="shared" si="7"/>
        <v>40.909090909090907</v>
      </c>
      <c r="AG76" s="27">
        <f t="shared" si="7"/>
        <v>0</v>
      </c>
      <c r="AH76" s="27">
        <f t="shared" si="7"/>
        <v>0</v>
      </c>
      <c r="AI76" s="27">
        <f t="shared" si="7"/>
        <v>0</v>
      </c>
      <c r="AJ76" s="27">
        <f t="shared" si="7"/>
        <v>0</v>
      </c>
      <c r="AK76" s="27">
        <f t="shared" si="7"/>
        <v>0</v>
      </c>
    </row>
    <row r="77" spans="1:66" s="3" customFormat="1" ht="17.25" customHeight="1">
      <c r="A77" s="388" t="s">
        <v>17</v>
      </c>
      <c r="B77" s="388"/>
      <c r="C77" s="28">
        <f>COUNTIF(C9:C68,"&gt;4")</f>
        <v>0</v>
      </c>
      <c r="D77" s="28">
        <f t="shared" ref="D77:AF77" si="8">COUNTIF(D9:D68,"&gt;4")</f>
        <v>0</v>
      </c>
      <c r="E77" s="28">
        <f t="shared" si="8"/>
        <v>0</v>
      </c>
      <c r="F77" s="28">
        <f t="shared" si="8"/>
        <v>0</v>
      </c>
      <c r="G77" s="28">
        <f t="shared" si="8"/>
        <v>0</v>
      </c>
      <c r="H77" s="28">
        <f t="shared" si="8"/>
        <v>0</v>
      </c>
      <c r="I77" s="28">
        <f t="shared" si="8"/>
        <v>0</v>
      </c>
      <c r="J77" s="28">
        <f t="shared" si="8"/>
        <v>0</v>
      </c>
      <c r="K77" s="28">
        <f t="shared" si="8"/>
        <v>0</v>
      </c>
      <c r="L77" s="28">
        <f t="shared" si="8"/>
        <v>0</v>
      </c>
      <c r="M77" s="28">
        <f t="shared" si="8"/>
        <v>0</v>
      </c>
      <c r="N77" s="28">
        <f t="shared" si="8"/>
        <v>0</v>
      </c>
      <c r="O77" s="28">
        <f t="shared" si="8"/>
        <v>0</v>
      </c>
      <c r="P77" s="28">
        <f t="shared" si="8"/>
        <v>0</v>
      </c>
      <c r="Q77" s="28">
        <f t="shared" si="8"/>
        <v>0</v>
      </c>
      <c r="R77" s="28">
        <f t="shared" si="8"/>
        <v>0</v>
      </c>
      <c r="S77" s="28">
        <f t="shared" si="8"/>
        <v>0</v>
      </c>
      <c r="T77" s="28">
        <f t="shared" si="8"/>
        <v>0</v>
      </c>
      <c r="U77" s="28">
        <f t="shared" si="8"/>
        <v>0</v>
      </c>
      <c r="V77" s="28">
        <f t="shared" si="8"/>
        <v>0</v>
      </c>
      <c r="W77" s="28">
        <f t="shared" si="8"/>
        <v>0</v>
      </c>
      <c r="X77" s="28">
        <f t="shared" si="8"/>
        <v>0</v>
      </c>
      <c r="Y77" s="28">
        <f t="shared" si="8"/>
        <v>0</v>
      </c>
      <c r="Z77" s="28">
        <f t="shared" si="8"/>
        <v>0</v>
      </c>
      <c r="AA77" s="28">
        <f t="shared" si="8"/>
        <v>0</v>
      </c>
      <c r="AB77" s="28">
        <f t="shared" si="8"/>
        <v>0</v>
      </c>
      <c r="AC77" s="28">
        <f t="shared" si="8"/>
        <v>0</v>
      </c>
      <c r="AD77" s="28">
        <f t="shared" si="8"/>
        <v>0</v>
      </c>
      <c r="AE77" s="28">
        <f t="shared" si="8"/>
        <v>0</v>
      </c>
      <c r="AF77" s="28">
        <f t="shared" si="8"/>
        <v>0</v>
      </c>
      <c r="AG77" s="28"/>
      <c r="AH77" s="28"/>
      <c r="AI77" s="28"/>
      <c r="AJ77" s="28">
        <f>COUNTIF(AJ9:AJ68,"&gt;66")</f>
        <v>0</v>
      </c>
      <c r="AK77" s="28">
        <f>COUNTIF(AK9:AK68,"&gt;66")</f>
        <v>0</v>
      </c>
      <c r="BD77" s="196"/>
      <c r="BE77" s="196"/>
      <c r="BF77" s="196"/>
      <c r="BG77" s="196"/>
      <c r="BH77" s="196"/>
      <c r="BI77" s="196"/>
      <c r="BJ77" s="196"/>
      <c r="BK77" s="196"/>
      <c r="BL77" s="196"/>
      <c r="BM77" s="196"/>
      <c r="BN77" s="196"/>
    </row>
    <row r="78" spans="1:66" s="3" customFormat="1" ht="11.25" customHeight="1">
      <c r="A78" s="5"/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BD78" s="196"/>
      <c r="BE78" s="196"/>
      <c r="BF78" s="196"/>
      <c r="BG78" s="196"/>
      <c r="BH78" s="196"/>
      <c r="BI78" s="196"/>
      <c r="BJ78" s="196"/>
      <c r="BK78" s="196"/>
      <c r="BL78" s="196"/>
      <c r="BM78" s="196"/>
      <c r="BN78" s="196"/>
    </row>
    <row r="79" spans="1:66" s="3" customFormat="1" ht="17.25" customHeight="1">
      <c r="A79" s="389" t="s">
        <v>4</v>
      </c>
      <c r="B79" s="389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BD79" s="196"/>
      <c r="BE79" s="196"/>
      <c r="BF79" s="196"/>
      <c r="BG79" s="196"/>
      <c r="BH79" s="196"/>
      <c r="BI79" s="196"/>
      <c r="BJ79" s="196"/>
      <c r="BK79" s="196"/>
      <c r="BL79" s="196"/>
      <c r="BM79" s="196"/>
      <c r="BN79" s="196"/>
    </row>
    <row r="80" spans="1:66" ht="16.5" customHeight="1">
      <c r="A80" s="1">
        <v>1</v>
      </c>
      <c r="B80" s="56" t="s">
        <v>20</v>
      </c>
      <c r="AJ80" s="56"/>
      <c r="AK80" s="56"/>
    </row>
    <row r="81" spans="1:66" ht="16.5" customHeight="1">
      <c r="A81" s="1">
        <v>2</v>
      </c>
      <c r="B81" s="54" t="s">
        <v>52</v>
      </c>
      <c r="AJ81" s="56"/>
      <c r="AK81" s="56"/>
    </row>
    <row r="82" spans="1:66" ht="16.5" customHeight="1">
      <c r="A82" s="1">
        <v>3</v>
      </c>
      <c r="B82" s="54" t="s">
        <v>54</v>
      </c>
      <c r="AJ82" s="56"/>
      <c r="AK82" s="56"/>
    </row>
    <row r="83" spans="1:66" ht="16.5" customHeight="1">
      <c r="A83" s="1">
        <v>4</v>
      </c>
      <c r="B83" s="56" t="s">
        <v>55</v>
      </c>
      <c r="AJ83" s="56"/>
      <c r="AK83" s="56"/>
    </row>
    <row r="84" spans="1:66">
      <c r="A84" s="1">
        <v>5</v>
      </c>
      <c r="B84" s="56" t="s">
        <v>18</v>
      </c>
      <c r="AJ84" s="56"/>
      <c r="AK84" s="56"/>
    </row>
    <row r="88" spans="1:66" s="55" customFormat="1" ht="16.5" customHeight="1">
      <c r="A88" s="380" t="str">
        <f>"วิเคราะห์ผลการตอบของนักเรียนชั้น"&amp;Data!$D$21 &amp;"   "&amp;"จากการสอบ Pre O-NET  ปีการศึกษา"&amp;"   "&amp;Data!$D$22</f>
        <v>วิเคราะห์ผลการตอบของนักเรียนชั้นประถมศึกษาปีที่ 6   จากการสอบ Pre O-NET  ปีการศึกษา   2558</v>
      </c>
      <c r="B88" s="380"/>
      <c r="C88" s="380"/>
      <c r="D88" s="380"/>
      <c r="E88" s="380"/>
      <c r="F88" s="380"/>
      <c r="G88" s="380"/>
      <c r="H88" s="380"/>
      <c r="I88" s="380"/>
      <c r="J88" s="380"/>
      <c r="K88" s="380"/>
      <c r="L88" s="380"/>
      <c r="M88" s="380"/>
      <c r="N88" s="380"/>
      <c r="O88" s="380"/>
      <c r="P88" s="380"/>
      <c r="Q88" s="380"/>
      <c r="R88" s="380"/>
      <c r="S88" s="380"/>
      <c r="T88" s="380"/>
      <c r="U88" s="380"/>
      <c r="V88" s="380"/>
      <c r="W88" s="380"/>
      <c r="X88" s="380"/>
      <c r="Y88" s="54"/>
      <c r="Z88" s="54"/>
      <c r="AA88" s="54"/>
      <c r="AB88" s="54"/>
      <c r="AC88" s="54"/>
      <c r="AD88" s="54"/>
      <c r="AE88" s="54"/>
      <c r="AF88" s="54"/>
      <c r="AG88" s="154"/>
      <c r="AH88" s="154"/>
      <c r="AI88" s="154"/>
      <c r="BD88" s="254"/>
      <c r="BE88" s="254"/>
      <c r="BF88" s="254"/>
      <c r="BG88" s="254"/>
      <c r="BH88" s="254"/>
      <c r="BI88" s="254"/>
      <c r="BJ88" s="254"/>
      <c r="BK88" s="254"/>
      <c r="BL88" s="254"/>
      <c r="BM88" s="254"/>
      <c r="BN88" s="254"/>
    </row>
    <row r="89" spans="1:66" s="55" customFormat="1" ht="16.5" customHeight="1">
      <c r="A89" s="374" t="str">
        <f>A2</f>
        <v>กลุ่มสาระการเรียนรู้วิทยาศาสตร์</v>
      </c>
      <c r="B89" s="374"/>
      <c r="C89" s="374"/>
      <c r="D89" s="374"/>
      <c r="E89" s="374"/>
      <c r="F89" s="374"/>
      <c r="G89" s="374"/>
      <c r="H89" s="374"/>
      <c r="I89" s="374"/>
      <c r="J89" s="374"/>
      <c r="K89" s="374"/>
      <c r="L89" s="374"/>
      <c r="M89" s="374"/>
      <c r="N89" s="374"/>
      <c r="O89" s="374"/>
      <c r="P89" s="374"/>
      <c r="Q89" s="374"/>
      <c r="R89" s="374"/>
      <c r="S89" s="374"/>
      <c r="T89" s="374"/>
      <c r="U89" s="374"/>
      <c r="V89" s="374"/>
      <c r="W89" s="374"/>
      <c r="X89" s="374"/>
      <c r="Y89" s="54"/>
      <c r="Z89" s="54"/>
      <c r="AA89" s="54"/>
      <c r="AB89" s="54"/>
      <c r="AC89" s="54"/>
      <c r="AD89" s="54"/>
      <c r="AE89" s="54"/>
      <c r="AF89" s="54"/>
      <c r="AG89" s="154"/>
      <c r="AH89" s="154"/>
      <c r="AI89" s="154"/>
      <c r="BD89" s="254"/>
      <c r="BE89" s="254"/>
      <c r="BF89" s="254"/>
      <c r="BG89" s="254"/>
      <c r="BH89" s="254"/>
      <c r="BI89" s="254"/>
      <c r="BJ89" s="254"/>
      <c r="BK89" s="254"/>
      <c r="BL89" s="254"/>
      <c r="BM89" s="254"/>
      <c r="BN89" s="254"/>
    </row>
    <row r="90" spans="1:66" s="55" customFormat="1" ht="16.5" customHeight="1">
      <c r="A90" s="380" t="str">
        <f>A3</f>
        <v>โรงเรียนบ้านกุดโบสถ์   กลุ่มพัฒนาคุณภาพและมาตรฐานการศึกษาชมตะวัน</v>
      </c>
      <c r="B90" s="380"/>
      <c r="C90" s="380"/>
      <c r="D90" s="380"/>
      <c r="E90" s="380"/>
      <c r="F90" s="380"/>
      <c r="G90" s="380"/>
      <c r="H90" s="380"/>
      <c r="I90" s="380"/>
      <c r="J90" s="380"/>
      <c r="K90" s="380"/>
      <c r="L90" s="380"/>
      <c r="M90" s="380"/>
      <c r="N90" s="380"/>
      <c r="O90" s="380"/>
      <c r="P90" s="380"/>
      <c r="Q90" s="380"/>
      <c r="R90" s="380"/>
      <c r="S90" s="380"/>
      <c r="T90" s="380"/>
      <c r="U90" s="380"/>
      <c r="V90" s="380"/>
      <c r="W90" s="380"/>
      <c r="X90" s="380"/>
      <c r="Y90" s="54"/>
      <c r="Z90" s="54"/>
      <c r="AA90" s="54"/>
      <c r="AB90" s="54"/>
      <c r="AC90" s="54"/>
      <c r="AD90" s="54"/>
      <c r="AE90" s="54"/>
      <c r="AF90" s="54"/>
      <c r="AG90" s="154"/>
      <c r="AH90" s="154"/>
      <c r="AI90" s="154"/>
      <c r="BD90" s="254"/>
      <c r="BE90" s="254"/>
      <c r="BF90" s="254"/>
      <c r="BG90" s="254"/>
      <c r="BH90" s="254"/>
      <c r="BI90" s="254"/>
      <c r="BJ90" s="254"/>
      <c r="BK90" s="254"/>
      <c r="BL90" s="254"/>
      <c r="BM90" s="254"/>
      <c r="BN90" s="254"/>
    </row>
    <row r="91" spans="1:66" s="55" customFormat="1" ht="16.5" customHeight="1">
      <c r="A91" s="375" t="str">
        <f>A4</f>
        <v>สำนักงานเขตพื้นที่การศึกษาประถมศึกษานครราชสีมา เขต 3</v>
      </c>
      <c r="B91" s="375"/>
      <c r="C91" s="375"/>
      <c r="D91" s="375"/>
      <c r="E91" s="375"/>
      <c r="F91" s="375"/>
      <c r="G91" s="375"/>
      <c r="H91" s="375"/>
      <c r="I91" s="375"/>
      <c r="J91" s="375"/>
      <c r="K91" s="375"/>
      <c r="L91" s="375"/>
      <c r="M91" s="375"/>
      <c r="N91" s="375"/>
      <c r="O91" s="375"/>
      <c r="P91" s="375"/>
      <c r="Q91" s="375"/>
      <c r="R91" s="375"/>
      <c r="S91" s="375"/>
      <c r="T91" s="375"/>
      <c r="U91" s="375"/>
      <c r="V91" s="375"/>
      <c r="W91" s="375"/>
      <c r="X91" s="375"/>
      <c r="Y91" s="54"/>
      <c r="Z91" s="54"/>
      <c r="AA91" s="54"/>
      <c r="AB91" s="54"/>
      <c r="AC91" s="54"/>
      <c r="AD91" s="54"/>
      <c r="AE91" s="54"/>
      <c r="AF91" s="54"/>
      <c r="AG91" s="154"/>
      <c r="AH91" s="154"/>
      <c r="AI91" s="154"/>
      <c r="BD91" s="341" t="s">
        <v>82</v>
      </c>
      <c r="BE91" s="341"/>
      <c r="BF91" s="341"/>
      <c r="BG91" s="341"/>
      <c r="BH91" s="341"/>
      <c r="BI91" s="341"/>
      <c r="BJ91" s="341"/>
      <c r="BK91" s="341"/>
      <c r="BL91" s="341"/>
      <c r="BM91" s="341"/>
      <c r="BN91" s="341"/>
    </row>
    <row r="92" spans="1:66" ht="15" customHeight="1">
      <c r="A92" s="376" t="s">
        <v>0</v>
      </c>
      <c r="B92" s="43"/>
      <c r="C92" s="392" t="s">
        <v>1</v>
      </c>
      <c r="D92" s="393"/>
      <c r="E92" s="393"/>
      <c r="F92" s="393"/>
      <c r="G92" s="393"/>
      <c r="H92" s="393"/>
      <c r="I92" s="393"/>
      <c r="J92" s="393"/>
      <c r="K92" s="393"/>
      <c r="L92" s="393"/>
      <c r="M92" s="393"/>
      <c r="N92" s="393"/>
      <c r="O92" s="393"/>
      <c r="P92" s="393"/>
      <c r="Q92" s="393"/>
      <c r="R92" s="393"/>
      <c r="S92" s="393"/>
      <c r="T92" s="393"/>
      <c r="U92" s="393"/>
      <c r="V92" s="393"/>
      <c r="W92" s="393"/>
      <c r="X92" s="393"/>
      <c r="Y92" s="393"/>
      <c r="Z92" s="393"/>
      <c r="AA92" s="393"/>
      <c r="AB92" s="393"/>
      <c r="AC92" s="393"/>
      <c r="AD92" s="393"/>
      <c r="AE92" s="393"/>
      <c r="AF92" s="393"/>
      <c r="AG92" s="393"/>
      <c r="AH92" s="393"/>
      <c r="AI92" s="393"/>
      <c r="AJ92" s="393"/>
      <c r="AK92" s="394"/>
      <c r="BD92" s="259">
        <v>1</v>
      </c>
      <c r="BE92" s="260">
        <v>2</v>
      </c>
      <c r="BF92" s="261">
        <v>3</v>
      </c>
      <c r="BG92" s="262">
        <v>4</v>
      </c>
      <c r="BH92" s="263">
        <v>5</v>
      </c>
      <c r="BI92" s="300">
        <v>6</v>
      </c>
      <c r="BJ92" s="299">
        <v>7</v>
      </c>
      <c r="BK92" s="263">
        <v>8</v>
      </c>
      <c r="BL92" s="259" t="s">
        <v>107</v>
      </c>
      <c r="BM92" s="391" t="s">
        <v>88</v>
      </c>
      <c r="BN92" s="347" t="s">
        <v>10</v>
      </c>
    </row>
    <row r="93" spans="1:66" ht="15" customHeight="1">
      <c r="A93" s="377"/>
      <c r="B93" s="29" t="str">
        <f t="shared" ref="B93:AK95" si="9">B6</f>
        <v>คะแนน</v>
      </c>
      <c r="C93" s="58">
        <f t="shared" si="9"/>
        <v>2.5</v>
      </c>
      <c r="D93" s="59">
        <f t="shared" si="9"/>
        <v>2.5</v>
      </c>
      <c r="E93" s="59">
        <f t="shared" si="9"/>
        <v>2.5</v>
      </c>
      <c r="F93" s="59">
        <f t="shared" si="9"/>
        <v>2.5</v>
      </c>
      <c r="G93" s="59">
        <f t="shared" si="9"/>
        <v>2.5</v>
      </c>
      <c r="H93" s="59">
        <f t="shared" si="9"/>
        <v>2.5</v>
      </c>
      <c r="I93" s="59">
        <f t="shared" si="9"/>
        <v>2.5</v>
      </c>
      <c r="J93" s="59">
        <f t="shared" si="9"/>
        <v>2.5</v>
      </c>
      <c r="K93" s="59">
        <f t="shared" si="9"/>
        <v>2.5</v>
      </c>
      <c r="L93" s="59">
        <f t="shared" si="9"/>
        <v>2.5</v>
      </c>
      <c r="M93" s="59">
        <f t="shared" si="9"/>
        <v>2.5</v>
      </c>
      <c r="N93" s="59">
        <f t="shared" si="9"/>
        <v>2.5</v>
      </c>
      <c r="O93" s="59">
        <f t="shared" si="9"/>
        <v>2.5</v>
      </c>
      <c r="P93" s="59">
        <f t="shared" si="9"/>
        <v>2.5</v>
      </c>
      <c r="Q93" s="59">
        <f t="shared" si="9"/>
        <v>2.5</v>
      </c>
      <c r="R93" s="59">
        <f t="shared" si="9"/>
        <v>2.5</v>
      </c>
      <c r="S93" s="59">
        <f t="shared" si="9"/>
        <v>2.5</v>
      </c>
      <c r="T93" s="59">
        <f t="shared" si="9"/>
        <v>2.5</v>
      </c>
      <c r="U93" s="59">
        <f t="shared" si="9"/>
        <v>2.5</v>
      </c>
      <c r="V93" s="59">
        <f t="shared" si="9"/>
        <v>2.5</v>
      </c>
      <c r="W93" s="59">
        <f t="shared" si="9"/>
        <v>2.5</v>
      </c>
      <c r="X93" s="59">
        <f t="shared" si="9"/>
        <v>2.5</v>
      </c>
      <c r="Y93" s="59">
        <f t="shared" si="9"/>
        <v>2.5</v>
      </c>
      <c r="Z93" s="59">
        <f t="shared" si="9"/>
        <v>2.5</v>
      </c>
      <c r="AA93" s="59">
        <f t="shared" si="9"/>
        <v>2.5</v>
      </c>
      <c r="AB93" s="59">
        <f t="shared" si="9"/>
        <v>2.5</v>
      </c>
      <c r="AC93" s="59">
        <f t="shared" si="9"/>
        <v>2.5</v>
      </c>
      <c r="AD93" s="59">
        <f t="shared" si="9"/>
        <v>2.5</v>
      </c>
      <c r="AE93" s="59">
        <f t="shared" si="9"/>
        <v>2.5</v>
      </c>
      <c r="AF93" s="59">
        <f t="shared" si="9"/>
        <v>2.5</v>
      </c>
      <c r="AG93" s="59">
        <f t="shared" si="9"/>
        <v>5</v>
      </c>
      <c r="AH93" s="59">
        <f t="shared" si="9"/>
        <v>5</v>
      </c>
      <c r="AI93" s="59">
        <f t="shared" si="9"/>
        <v>5</v>
      </c>
      <c r="AJ93" s="30">
        <f t="shared" si="9"/>
        <v>5</v>
      </c>
      <c r="AK93" s="30">
        <f t="shared" si="9"/>
        <v>5</v>
      </c>
      <c r="BD93" s="259">
        <v>20</v>
      </c>
      <c r="BE93" s="260">
        <v>15</v>
      </c>
      <c r="BF93" s="261">
        <v>10</v>
      </c>
      <c r="BG93" s="262">
        <v>10</v>
      </c>
      <c r="BH93" s="263">
        <v>7.5</v>
      </c>
      <c r="BI93" s="300">
        <v>5</v>
      </c>
      <c r="BJ93" s="299">
        <v>7.5</v>
      </c>
      <c r="BK93" s="263">
        <v>25</v>
      </c>
      <c r="BL93" s="259">
        <f>SUM(BD93:BK93)</f>
        <v>100</v>
      </c>
      <c r="BM93" s="353"/>
      <c r="BN93" s="347"/>
    </row>
    <row r="94" spans="1:66" ht="15" hidden="1" customHeight="1">
      <c r="A94" s="377"/>
      <c r="B94" s="18" t="str">
        <f t="shared" si="9"/>
        <v>เฉลย</v>
      </c>
      <c r="C94" s="18">
        <f t="shared" si="9"/>
        <v>3</v>
      </c>
      <c r="D94" s="18">
        <f t="shared" si="9"/>
        <v>3</v>
      </c>
      <c r="E94" s="18">
        <f t="shared" si="9"/>
        <v>4</v>
      </c>
      <c r="F94" s="18">
        <f t="shared" si="9"/>
        <v>1</v>
      </c>
      <c r="G94" s="18">
        <f t="shared" si="9"/>
        <v>3</v>
      </c>
      <c r="H94" s="18">
        <f t="shared" si="9"/>
        <v>4</v>
      </c>
      <c r="I94" s="18">
        <f t="shared" si="9"/>
        <v>4</v>
      </c>
      <c r="J94" s="18">
        <f t="shared" si="9"/>
        <v>4</v>
      </c>
      <c r="K94" s="18">
        <f t="shared" si="9"/>
        <v>4</v>
      </c>
      <c r="L94" s="18">
        <f t="shared" si="9"/>
        <v>2</v>
      </c>
      <c r="M94" s="18">
        <f t="shared" si="9"/>
        <v>2</v>
      </c>
      <c r="N94" s="18">
        <f t="shared" si="9"/>
        <v>1</v>
      </c>
      <c r="O94" s="18">
        <f t="shared" si="9"/>
        <v>2</v>
      </c>
      <c r="P94" s="18">
        <f t="shared" si="9"/>
        <v>1</v>
      </c>
      <c r="Q94" s="18">
        <f t="shared" si="9"/>
        <v>3</v>
      </c>
      <c r="R94" s="18">
        <f t="shared" si="9"/>
        <v>2</v>
      </c>
      <c r="S94" s="18">
        <f t="shared" si="9"/>
        <v>1</v>
      </c>
      <c r="T94" s="18">
        <f t="shared" si="9"/>
        <v>1</v>
      </c>
      <c r="U94" s="18">
        <f t="shared" si="9"/>
        <v>3</v>
      </c>
      <c r="V94" s="18">
        <f t="shared" si="9"/>
        <v>2</v>
      </c>
      <c r="W94" s="18">
        <f t="shared" si="9"/>
        <v>1</v>
      </c>
      <c r="X94" s="18">
        <f t="shared" si="9"/>
        <v>4</v>
      </c>
      <c r="Y94" s="18">
        <f t="shared" si="9"/>
        <v>2</v>
      </c>
      <c r="Z94" s="18">
        <f t="shared" si="9"/>
        <v>4</v>
      </c>
      <c r="AA94" s="18">
        <f t="shared" si="9"/>
        <v>3</v>
      </c>
      <c r="AB94" s="18">
        <f t="shared" si="9"/>
        <v>2</v>
      </c>
      <c r="AC94" s="18">
        <f t="shared" si="9"/>
        <v>3</v>
      </c>
      <c r="AD94" s="18">
        <f t="shared" si="9"/>
        <v>1</v>
      </c>
      <c r="AE94" s="18">
        <f t="shared" si="9"/>
        <v>1</v>
      </c>
      <c r="AF94" s="18">
        <f t="shared" si="9"/>
        <v>2</v>
      </c>
      <c r="AG94" s="18">
        <f t="shared" si="9"/>
        <v>23</v>
      </c>
      <c r="AH94" s="18">
        <f t="shared" si="9"/>
        <v>34</v>
      </c>
      <c r="AI94" s="18">
        <f t="shared" si="9"/>
        <v>15</v>
      </c>
      <c r="AJ94" s="18">
        <f t="shared" si="9"/>
        <v>14</v>
      </c>
      <c r="AK94" s="18">
        <f t="shared" si="9"/>
        <v>23</v>
      </c>
      <c r="AS94" s="349">
        <v>23</v>
      </c>
      <c r="AT94" s="350"/>
      <c r="AU94" s="349">
        <v>34</v>
      </c>
      <c r="AV94" s="350"/>
      <c r="AW94" s="349">
        <v>15</v>
      </c>
      <c r="AX94" s="350"/>
      <c r="AY94" s="349">
        <v>14</v>
      </c>
      <c r="AZ94" s="350"/>
      <c r="BA94" s="349">
        <f>AG94</f>
        <v>23</v>
      </c>
      <c r="BB94" s="350"/>
      <c r="BD94" s="294"/>
      <c r="BE94" s="295"/>
      <c r="BF94" s="296"/>
      <c r="BG94" s="262"/>
      <c r="BH94" s="297"/>
      <c r="BI94" s="271"/>
      <c r="BJ94" s="299"/>
      <c r="BK94" s="293"/>
      <c r="BL94" s="362" t="s">
        <v>5</v>
      </c>
      <c r="BM94" s="353"/>
      <c r="BN94" s="347"/>
    </row>
    <row r="95" spans="1:66" ht="21">
      <c r="A95" s="378"/>
      <c r="B95" s="41" t="str">
        <f t="shared" si="9"/>
        <v>ชื่อ / ข้อสอบที่</v>
      </c>
      <c r="C95" s="41">
        <f t="shared" si="9"/>
        <v>1</v>
      </c>
      <c r="D95" s="41">
        <f t="shared" si="9"/>
        <v>2</v>
      </c>
      <c r="E95" s="41">
        <f t="shared" si="9"/>
        <v>3</v>
      </c>
      <c r="F95" s="41">
        <f t="shared" si="9"/>
        <v>4</v>
      </c>
      <c r="G95" s="41">
        <f t="shared" si="9"/>
        <v>5</v>
      </c>
      <c r="H95" s="41">
        <f t="shared" si="9"/>
        <v>6</v>
      </c>
      <c r="I95" s="41">
        <f t="shared" si="9"/>
        <v>7</v>
      </c>
      <c r="J95" s="41">
        <f t="shared" si="9"/>
        <v>8</v>
      </c>
      <c r="K95" s="41">
        <f t="shared" si="9"/>
        <v>9</v>
      </c>
      <c r="L95" s="41">
        <f t="shared" si="9"/>
        <v>10</v>
      </c>
      <c r="M95" s="41">
        <f t="shared" si="9"/>
        <v>11</v>
      </c>
      <c r="N95" s="41">
        <f t="shared" si="9"/>
        <v>12</v>
      </c>
      <c r="O95" s="41">
        <f t="shared" si="9"/>
        <v>13</v>
      </c>
      <c r="P95" s="41">
        <f t="shared" si="9"/>
        <v>14</v>
      </c>
      <c r="Q95" s="41">
        <f t="shared" si="9"/>
        <v>15</v>
      </c>
      <c r="R95" s="41">
        <f t="shared" si="9"/>
        <v>16</v>
      </c>
      <c r="S95" s="41">
        <f t="shared" si="9"/>
        <v>17</v>
      </c>
      <c r="T95" s="41">
        <f t="shared" si="9"/>
        <v>18</v>
      </c>
      <c r="U95" s="41">
        <f t="shared" si="9"/>
        <v>19</v>
      </c>
      <c r="V95" s="41">
        <f t="shared" si="9"/>
        <v>20</v>
      </c>
      <c r="W95" s="41">
        <f t="shared" si="9"/>
        <v>21</v>
      </c>
      <c r="X95" s="41">
        <f t="shared" si="9"/>
        <v>22</v>
      </c>
      <c r="Y95" s="41">
        <f t="shared" si="9"/>
        <v>23</v>
      </c>
      <c r="Z95" s="41">
        <f t="shared" si="9"/>
        <v>24</v>
      </c>
      <c r="AA95" s="41">
        <f t="shared" si="9"/>
        <v>25</v>
      </c>
      <c r="AB95" s="41">
        <f t="shared" si="9"/>
        <v>26</v>
      </c>
      <c r="AC95" s="41">
        <f t="shared" si="9"/>
        <v>27</v>
      </c>
      <c r="AD95" s="41">
        <f t="shared" si="9"/>
        <v>28</v>
      </c>
      <c r="AE95" s="41">
        <f t="shared" si="9"/>
        <v>29</v>
      </c>
      <c r="AF95" s="41">
        <f t="shared" si="9"/>
        <v>30</v>
      </c>
      <c r="AG95" s="41">
        <f t="shared" si="9"/>
        <v>31</v>
      </c>
      <c r="AH95" s="41">
        <f t="shared" si="9"/>
        <v>32</v>
      </c>
      <c r="AI95" s="41">
        <f t="shared" si="9"/>
        <v>33</v>
      </c>
      <c r="AJ95" s="41">
        <f t="shared" si="9"/>
        <v>34</v>
      </c>
      <c r="AK95" s="41">
        <f t="shared" si="9"/>
        <v>35</v>
      </c>
      <c r="AS95" s="351">
        <v>31</v>
      </c>
      <c r="AT95" s="352"/>
      <c r="AU95" s="351">
        <v>32</v>
      </c>
      <c r="AV95" s="352"/>
      <c r="AW95" s="351">
        <v>33</v>
      </c>
      <c r="AX95" s="352"/>
      <c r="AY95" s="351">
        <v>34</v>
      </c>
      <c r="AZ95" s="352"/>
      <c r="BA95" s="351">
        <v>35</v>
      </c>
      <c r="BB95" s="352"/>
      <c r="BD95" s="298" t="s">
        <v>91</v>
      </c>
      <c r="BE95" s="270" t="s">
        <v>92</v>
      </c>
      <c r="BF95" s="271" t="s">
        <v>93</v>
      </c>
      <c r="BG95" s="301" t="s">
        <v>94</v>
      </c>
      <c r="BH95" s="273" t="s">
        <v>95</v>
      </c>
      <c r="BI95" s="271" t="s">
        <v>96</v>
      </c>
      <c r="BJ95" s="299" t="s">
        <v>97</v>
      </c>
      <c r="BK95" s="273" t="s">
        <v>98</v>
      </c>
      <c r="BL95" s="363"/>
      <c r="BM95" s="354"/>
      <c r="BN95" s="347"/>
    </row>
    <row r="96" spans="1:66" ht="14.25" customHeight="1">
      <c r="A96" s="31">
        <f t="shared" ref="A96:B111" si="10">IF(A9&lt;=0,"  ",A9)</f>
        <v>1</v>
      </c>
      <c r="B96" s="406" t="str">
        <f t="shared" si="10"/>
        <v>เด็กชายกิตติศักดิ์  อุวิทัต</v>
      </c>
      <c r="C96" s="32">
        <f>IF(C9&lt;=0,"  ",IF(C9=C$7,C$6,0))</f>
        <v>2.5</v>
      </c>
      <c r="D96" s="32">
        <f>IF(D9&lt;=0,"  ",IF(D9=D$7,D$6,0))</f>
        <v>0</v>
      </c>
      <c r="E96" s="32">
        <f t="shared" ref="C96:AF100" si="11">IF(E9&lt;=0,"  ",IF(E9=E$7,E$6,0))</f>
        <v>0</v>
      </c>
      <c r="F96" s="32">
        <f t="shared" si="11"/>
        <v>0</v>
      </c>
      <c r="G96" s="32">
        <f t="shared" si="11"/>
        <v>2.5</v>
      </c>
      <c r="H96" s="32">
        <f t="shared" si="11"/>
        <v>2.5</v>
      </c>
      <c r="I96" s="32">
        <f t="shared" si="11"/>
        <v>2.5</v>
      </c>
      <c r="J96" s="32">
        <f t="shared" si="11"/>
        <v>0</v>
      </c>
      <c r="K96" s="32">
        <f t="shared" si="11"/>
        <v>0</v>
      </c>
      <c r="L96" s="32">
        <f t="shared" si="11"/>
        <v>0</v>
      </c>
      <c r="M96" s="32">
        <f t="shared" si="11"/>
        <v>0</v>
      </c>
      <c r="N96" s="32">
        <f t="shared" si="11"/>
        <v>0</v>
      </c>
      <c r="O96" s="32">
        <f t="shared" si="11"/>
        <v>0</v>
      </c>
      <c r="P96" s="32">
        <f t="shared" si="11"/>
        <v>2.5</v>
      </c>
      <c r="Q96" s="32">
        <f t="shared" si="11"/>
        <v>0</v>
      </c>
      <c r="R96" s="32">
        <f t="shared" si="11"/>
        <v>0</v>
      </c>
      <c r="S96" s="32">
        <f t="shared" si="11"/>
        <v>0</v>
      </c>
      <c r="T96" s="32">
        <f t="shared" si="11"/>
        <v>0</v>
      </c>
      <c r="U96" s="32">
        <f t="shared" si="11"/>
        <v>0</v>
      </c>
      <c r="V96" s="32">
        <f t="shared" si="11"/>
        <v>2.5</v>
      </c>
      <c r="W96" s="32">
        <f t="shared" si="11"/>
        <v>0</v>
      </c>
      <c r="X96" s="32">
        <f t="shared" si="11"/>
        <v>0</v>
      </c>
      <c r="Y96" s="32">
        <f t="shared" si="11"/>
        <v>2.5</v>
      </c>
      <c r="Z96" s="32">
        <f t="shared" si="11"/>
        <v>2.5</v>
      </c>
      <c r="AA96" s="32">
        <f t="shared" si="11"/>
        <v>0</v>
      </c>
      <c r="AB96" s="32">
        <f t="shared" si="11"/>
        <v>0</v>
      </c>
      <c r="AC96" s="32">
        <f t="shared" si="11"/>
        <v>0</v>
      </c>
      <c r="AD96" s="32">
        <f t="shared" si="11"/>
        <v>0</v>
      </c>
      <c r="AE96" s="32">
        <f t="shared" si="11"/>
        <v>0</v>
      </c>
      <c r="AF96" s="32">
        <f t="shared" si="11"/>
        <v>0</v>
      </c>
      <c r="AG96" s="220">
        <f t="shared" ref="AG96:AG127" si="12">IF(ISNA(VLOOKUP(AG9,ว31,2,0)),0,VLOOKUP(AG9,ว31,2,0))</f>
        <v>0</v>
      </c>
      <c r="AH96" s="220">
        <f t="shared" ref="AH96:AH127" si="13">IF(ISNA(VLOOKUP(AH9,ว32,2,0)),0,VLOOKUP(AH9,ว32,2,0))</f>
        <v>0</v>
      </c>
      <c r="AI96" s="220">
        <f t="shared" ref="AI96:AI127" si="14">IF(ISNA(VLOOKUP(AI9,ว33,2,0)),0,VLOOKUP(AI9,ว33,2,0))</f>
        <v>0</v>
      </c>
      <c r="AJ96" s="220">
        <f t="shared" ref="AJ96:AJ127" si="15">IF(ISNA(VLOOKUP(AJ9,ว34,2,0)),0,VLOOKUP(AJ9,ว34,2,0))</f>
        <v>0</v>
      </c>
      <c r="AK96" s="220">
        <f t="shared" ref="AK96:AK127" si="16">IF(ISNA(VLOOKUP(AK9,ว35,2,0)),0,VLOOKUP(AK9,ว35,2,0))</f>
        <v>0</v>
      </c>
      <c r="AS96" s="213">
        <v>23</v>
      </c>
      <c r="AT96" s="213">
        <v>5</v>
      </c>
      <c r="AU96" s="214">
        <v>34</v>
      </c>
      <c r="AV96" s="214">
        <v>5</v>
      </c>
      <c r="AW96" s="213">
        <v>15</v>
      </c>
      <c r="AX96" s="213">
        <v>5</v>
      </c>
      <c r="AY96" s="214">
        <v>14</v>
      </c>
      <c r="AZ96" s="214">
        <v>5</v>
      </c>
      <c r="BA96" s="213">
        <v>23</v>
      </c>
      <c r="BB96" s="213">
        <v>5</v>
      </c>
      <c r="BD96" s="269">
        <f>SUM(C96:J96)</f>
        <v>10</v>
      </c>
      <c r="BE96" s="270">
        <f>SUM(K96:P96)</f>
        <v>2.5</v>
      </c>
      <c r="BF96" s="271">
        <f>SUM(Q96:T96)</f>
        <v>0</v>
      </c>
      <c r="BG96" s="272">
        <f>SUM(U96:X96)</f>
        <v>2.5</v>
      </c>
      <c r="BH96" s="273">
        <f>SUM(Y96:AA96)</f>
        <v>5</v>
      </c>
      <c r="BI96" s="271">
        <f>SUM(AB96:AC96)</f>
        <v>0</v>
      </c>
      <c r="BJ96" s="302">
        <f>SUM(AD96:AF96)</f>
        <v>0</v>
      </c>
      <c r="BK96" s="273">
        <f>SUM(AG96:AK96)</f>
        <v>0</v>
      </c>
      <c r="BL96" s="274">
        <f>SUM(BD96:BK96)</f>
        <v>20</v>
      </c>
      <c r="BM96" s="275" t="str">
        <f t="shared" ref="BM96:BM155" si="17">IF(BL96&lt;26,"ปรับปรุง",IF(BL96&lt;46,"พอใช้",IF(BL96&lt;66,"ดี","ดีเยี่ยม")))</f>
        <v>ปรับปรุง</v>
      </c>
      <c r="BN96" s="276">
        <f>RANK(BL96,BL$96:BL$155)</f>
        <v>14</v>
      </c>
    </row>
    <row r="97" spans="1:66" ht="14.25" customHeight="1">
      <c r="A97" s="34">
        <f t="shared" si="10"/>
        <v>2</v>
      </c>
      <c r="B97" s="407" t="str">
        <f t="shared" si="10"/>
        <v>เด็กชายจักริน  แก้วนางรอง</v>
      </c>
      <c r="C97" s="35">
        <f t="shared" si="11"/>
        <v>2.5</v>
      </c>
      <c r="D97" s="35">
        <f t="shared" si="11"/>
        <v>0</v>
      </c>
      <c r="E97" s="35">
        <f t="shared" si="11"/>
        <v>2.5</v>
      </c>
      <c r="F97" s="35">
        <f t="shared" si="11"/>
        <v>0</v>
      </c>
      <c r="G97" s="35">
        <f t="shared" si="11"/>
        <v>0</v>
      </c>
      <c r="H97" s="35">
        <f t="shared" si="11"/>
        <v>0</v>
      </c>
      <c r="I97" s="35">
        <f t="shared" si="11"/>
        <v>0</v>
      </c>
      <c r="J97" s="35">
        <f t="shared" si="11"/>
        <v>0</v>
      </c>
      <c r="K97" s="35">
        <f t="shared" si="11"/>
        <v>2.5</v>
      </c>
      <c r="L97" s="35">
        <f t="shared" si="11"/>
        <v>0</v>
      </c>
      <c r="M97" s="35">
        <f t="shared" si="11"/>
        <v>0</v>
      </c>
      <c r="N97" s="35">
        <f t="shared" si="11"/>
        <v>0</v>
      </c>
      <c r="O97" s="35">
        <f t="shared" si="11"/>
        <v>2.5</v>
      </c>
      <c r="P97" s="35">
        <f t="shared" si="11"/>
        <v>0</v>
      </c>
      <c r="Q97" s="35">
        <f t="shared" si="11"/>
        <v>0</v>
      </c>
      <c r="R97" s="35">
        <f t="shared" si="11"/>
        <v>0</v>
      </c>
      <c r="S97" s="35">
        <f t="shared" si="11"/>
        <v>2.5</v>
      </c>
      <c r="T97" s="35">
        <f t="shared" si="11"/>
        <v>0</v>
      </c>
      <c r="U97" s="35">
        <f t="shared" si="11"/>
        <v>0</v>
      </c>
      <c r="V97" s="35">
        <f t="shared" si="11"/>
        <v>0</v>
      </c>
      <c r="W97" s="35">
        <f t="shared" si="11"/>
        <v>0</v>
      </c>
      <c r="X97" s="35">
        <f t="shared" si="11"/>
        <v>0</v>
      </c>
      <c r="Y97" s="35">
        <f t="shared" si="11"/>
        <v>0</v>
      </c>
      <c r="Z97" s="35">
        <f t="shared" si="11"/>
        <v>0</v>
      </c>
      <c r="AA97" s="35">
        <f t="shared" si="11"/>
        <v>0</v>
      </c>
      <c r="AB97" s="35">
        <f t="shared" si="11"/>
        <v>0</v>
      </c>
      <c r="AC97" s="35">
        <f t="shared" si="11"/>
        <v>0</v>
      </c>
      <c r="AD97" s="35">
        <f t="shared" si="11"/>
        <v>0</v>
      </c>
      <c r="AE97" s="35">
        <f t="shared" si="11"/>
        <v>0</v>
      </c>
      <c r="AF97" s="35">
        <f t="shared" si="11"/>
        <v>2.5</v>
      </c>
      <c r="AG97" s="221">
        <f t="shared" si="12"/>
        <v>0</v>
      </c>
      <c r="AH97" s="221">
        <f t="shared" si="13"/>
        <v>0</v>
      </c>
      <c r="AI97" s="221">
        <f t="shared" si="14"/>
        <v>0</v>
      </c>
      <c r="AJ97" s="221">
        <f t="shared" si="15"/>
        <v>0</v>
      </c>
      <c r="AK97" s="221">
        <f t="shared" si="16"/>
        <v>0</v>
      </c>
      <c r="AS97" s="213">
        <v>32</v>
      </c>
      <c r="AT97" s="213">
        <v>5</v>
      </c>
      <c r="AU97" s="214">
        <v>43</v>
      </c>
      <c r="AV97" s="214">
        <v>5</v>
      </c>
      <c r="AW97" s="213">
        <v>51</v>
      </c>
      <c r="AX97" s="213">
        <v>5</v>
      </c>
      <c r="AY97" s="214">
        <v>41</v>
      </c>
      <c r="AZ97" s="214">
        <v>5</v>
      </c>
      <c r="BA97" s="213">
        <v>32</v>
      </c>
      <c r="BB97" s="213">
        <v>5</v>
      </c>
      <c r="BD97" s="277">
        <f t="shared" ref="BD97:BD155" si="18">SUM(C97:J97)</f>
        <v>5</v>
      </c>
      <c r="BE97" s="278">
        <f t="shared" ref="BE97:BE155" si="19">SUM(K97:P97)</f>
        <v>5</v>
      </c>
      <c r="BF97" s="279">
        <f t="shared" ref="BF97:BF155" si="20">SUM(Q97:T97)</f>
        <v>2.5</v>
      </c>
      <c r="BG97" s="280">
        <f t="shared" ref="BG97:BG155" si="21">SUM(U97:X97)</f>
        <v>0</v>
      </c>
      <c r="BH97" s="281">
        <f t="shared" ref="BH97:BH155" si="22">SUM(Y97:AA97)</f>
        <v>0</v>
      </c>
      <c r="BI97" s="279">
        <f t="shared" ref="BI97:BI155" si="23">SUM(AB97:AC97)</f>
        <v>0</v>
      </c>
      <c r="BJ97" s="303">
        <f t="shared" ref="BJ97:BJ155" si="24">SUM(AD97:AF97)</f>
        <v>2.5</v>
      </c>
      <c r="BK97" s="281">
        <f t="shared" ref="BK97:BK155" si="25">SUM(AG97:AK97)</f>
        <v>0</v>
      </c>
      <c r="BL97" s="282">
        <f t="shared" ref="BL97:BL155" si="26">SUM(BD97:BK97)</f>
        <v>15</v>
      </c>
      <c r="BM97" s="283" t="str">
        <f t="shared" si="17"/>
        <v>ปรับปรุง</v>
      </c>
      <c r="BN97" s="284">
        <f t="shared" ref="BN97:BN155" si="27">RANK(BL97,BL$96:BL$155)</f>
        <v>18</v>
      </c>
    </row>
    <row r="98" spans="1:66" ht="14.25" customHeight="1">
      <c r="A98" s="34">
        <f t="shared" si="10"/>
        <v>3</v>
      </c>
      <c r="B98" s="407" t="str">
        <f t="shared" si="10"/>
        <v>เด็กชายจิรวัฒน์  ปะเว</v>
      </c>
      <c r="C98" s="35">
        <f t="shared" si="11"/>
        <v>0</v>
      </c>
      <c r="D98" s="35">
        <f t="shared" si="11"/>
        <v>2.5</v>
      </c>
      <c r="E98" s="35">
        <f t="shared" si="11"/>
        <v>2.5</v>
      </c>
      <c r="F98" s="35">
        <f t="shared" si="11"/>
        <v>2.5</v>
      </c>
      <c r="G98" s="35">
        <f t="shared" si="11"/>
        <v>2.5</v>
      </c>
      <c r="H98" s="35">
        <f t="shared" si="11"/>
        <v>2.5</v>
      </c>
      <c r="I98" s="35">
        <f t="shared" si="11"/>
        <v>2.5</v>
      </c>
      <c r="J98" s="35">
        <f t="shared" si="11"/>
        <v>0</v>
      </c>
      <c r="K98" s="35">
        <f t="shared" si="11"/>
        <v>0</v>
      </c>
      <c r="L98" s="35">
        <f t="shared" si="11"/>
        <v>0</v>
      </c>
      <c r="M98" s="35">
        <f t="shared" si="11"/>
        <v>2.5</v>
      </c>
      <c r="N98" s="35">
        <f t="shared" si="11"/>
        <v>0</v>
      </c>
      <c r="O98" s="35">
        <f t="shared" si="11"/>
        <v>0</v>
      </c>
      <c r="P98" s="35">
        <f t="shared" si="11"/>
        <v>0</v>
      </c>
      <c r="Q98" s="35">
        <f t="shared" si="11"/>
        <v>2.5</v>
      </c>
      <c r="R98" s="35">
        <f t="shared" si="11"/>
        <v>0</v>
      </c>
      <c r="S98" s="35">
        <f t="shared" si="11"/>
        <v>2.5</v>
      </c>
      <c r="T98" s="35">
        <f t="shared" si="11"/>
        <v>0</v>
      </c>
      <c r="U98" s="35">
        <f t="shared" si="11"/>
        <v>0</v>
      </c>
      <c r="V98" s="35">
        <f t="shared" si="11"/>
        <v>0</v>
      </c>
      <c r="W98" s="35">
        <f t="shared" si="11"/>
        <v>2.5</v>
      </c>
      <c r="X98" s="35">
        <f t="shared" si="11"/>
        <v>0</v>
      </c>
      <c r="Y98" s="35">
        <f t="shared" si="11"/>
        <v>0</v>
      </c>
      <c r="Z98" s="35">
        <f t="shared" si="11"/>
        <v>0</v>
      </c>
      <c r="AA98" s="35">
        <f t="shared" si="11"/>
        <v>2.5</v>
      </c>
      <c r="AB98" s="35">
        <f t="shared" si="11"/>
        <v>0</v>
      </c>
      <c r="AC98" s="35">
        <f t="shared" si="11"/>
        <v>2.5</v>
      </c>
      <c r="AD98" s="35">
        <f t="shared" si="11"/>
        <v>0</v>
      </c>
      <c r="AE98" s="35">
        <f t="shared" si="11"/>
        <v>0</v>
      </c>
      <c r="AF98" s="35">
        <f t="shared" si="11"/>
        <v>2.5</v>
      </c>
      <c r="AG98" s="221">
        <f t="shared" si="12"/>
        <v>0</v>
      </c>
      <c r="AH98" s="221">
        <f t="shared" si="13"/>
        <v>0</v>
      </c>
      <c r="AI98" s="221">
        <f t="shared" si="14"/>
        <v>0</v>
      </c>
      <c r="AJ98" s="221">
        <f t="shared" si="15"/>
        <v>0</v>
      </c>
      <c r="AK98" s="221">
        <f t="shared" si="16"/>
        <v>0</v>
      </c>
      <c r="AS98" s="213">
        <v>12</v>
      </c>
      <c r="AT98" s="213">
        <v>2.5</v>
      </c>
      <c r="AU98" s="214">
        <v>13</v>
      </c>
      <c r="AV98" s="216">
        <v>2.5</v>
      </c>
      <c r="AW98" s="213">
        <v>11</v>
      </c>
      <c r="AX98" s="217">
        <v>2.5</v>
      </c>
      <c r="AY98" s="214">
        <v>11</v>
      </c>
      <c r="AZ98" s="216">
        <v>2.5</v>
      </c>
      <c r="BA98" s="213">
        <v>12</v>
      </c>
      <c r="BB98" s="213">
        <v>2.5</v>
      </c>
      <c r="BD98" s="277">
        <f t="shared" si="18"/>
        <v>15</v>
      </c>
      <c r="BE98" s="278">
        <f t="shared" si="19"/>
        <v>2.5</v>
      </c>
      <c r="BF98" s="279">
        <f t="shared" si="20"/>
        <v>5</v>
      </c>
      <c r="BG98" s="280">
        <f t="shared" si="21"/>
        <v>2.5</v>
      </c>
      <c r="BH98" s="281">
        <f t="shared" si="22"/>
        <v>2.5</v>
      </c>
      <c r="BI98" s="279">
        <f t="shared" si="23"/>
        <v>2.5</v>
      </c>
      <c r="BJ98" s="303">
        <f t="shared" si="24"/>
        <v>2.5</v>
      </c>
      <c r="BK98" s="281">
        <f t="shared" si="25"/>
        <v>0</v>
      </c>
      <c r="BL98" s="282">
        <f t="shared" si="26"/>
        <v>32.5</v>
      </c>
      <c r="BM98" s="283" t="str">
        <f t="shared" si="17"/>
        <v>พอใช้</v>
      </c>
      <c r="BN98" s="284">
        <f t="shared" si="27"/>
        <v>4</v>
      </c>
    </row>
    <row r="99" spans="1:66" ht="14.25" customHeight="1">
      <c r="A99" s="34">
        <f t="shared" si="10"/>
        <v>4</v>
      </c>
      <c r="B99" s="407" t="str">
        <f t="shared" si="10"/>
        <v>เด็กชายเจษฎาภรณ์  เชื้อชาติ</v>
      </c>
      <c r="C99" s="35">
        <f t="shared" si="11"/>
        <v>2.5</v>
      </c>
      <c r="D99" s="35">
        <f t="shared" si="11"/>
        <v>2.5</v>
      </c>
      <c r="E99" s="35">
        <f t="shared" si="11"/>
        <v>2.5</v>
      </c>
      <c r="F99" s="35">
        <f t="shared" si="11"/>
        <v>2.5</v>
      </c>
      <c r="G99" s="35">
        <f t="shared" si="11"/>
        <v>0</v>
      </c>
      <c r="H99" s="35">
        <f t="shared" si="11"/>
        <v>2.5</v>
      </c>
      <c r="I99" s="35">
        <f t="shared" si="11"/>
        <v>2.5</v>
      </c>
      <c r="J99" s="35">
        <f t="shared" si="11"/>
        <v>0</v>
      </c>
      <c r="K99" s="35">
        <f t="shared" si="11"/>
        <v>2.5</v>
      </c>
      <c r="L99" s="35">
        <f t="shared" si="11"/>
        <v>0</v>
      </c>
      <c r="M99" s="35">
        <f t="shared" si="11"/>
        <v>0</v>
      </c>
      <c r="N99" s="35">
        <f t="shared" si="11"/>
        <v>2.5</v>
      </c>
      <c r="O99" s="35">
        <f t="shared" si="11"/>
        <v>0</v>
      </c>
      <c r="P99" s="35">
        <f t="shared" si="11"/>
        <v>0</v>
      </c>
      <c r="Q99" s="35">
        <f t="shared" si="11"/>
        <v>0</v>
      </c>
      <c r="R99" s="35">
        <f t="shared" si="11"/>
        <v>2.5</v>
      </c>
      <c r="S99" s="35">
        <f t="shared" si="11"/>
        <v>2.5</v>
      </c>
      <c r="T99" s="35">
        <f t="shared" si="11"/>
        <v>0</v>
      </c>
      <c r="U99" s="35">
        <f t="shared" si="11"/>
        <v>2.5</v>
      </c>
      <c r="V99" s="35">
        <f t="shared" si="11"/>
        <v>0</v>
      </c>
      <c r="W99" s="35">
        <f t="shared" si="11"/>
        <v>2.5</v>
      </c>
      <c r="X99" s="35">
        <f t="shared" si="11"/>
        <v>2.5</v>
      </c>
      <c r="Y99" s="35">
        <f t="shared" si="11"/>
        <v>2.5</v>
      </c>
      <c r="Z99" s="35">
        <f t="shared" si="11"/>
        <v>0</v>
      </c>
      <c r="AA99" s="35">
        <f t="shared" si="11"/>
        <v>2.5</v>
      </c>
      <c r="AB99" s="35">
        <f t="shared" si="11"/>
        <v>0</v>
      </c>
      <c r="AC99" s="35">
        <f t="shared" si="11"/>
        <v>2.5</v>
      </c>
      <c r="AD99" s="35">
        <f t="shared" si="11"/>
        <v>0</v>
      </c>
      <c r="AE99" s="35">
        <f t="shared" si="11"/>
        <v>0</v>
      </c>
      <c r="AF99" s="35">
        <f t="shared" si="11"/>
        <v>2.5</v>
      </c>
      <c r="AG99" s="221">
        <f t="shared" si="12"/>
        <v>0</v>
      </c>
      <c r="AH99" s="221">
        <f t="shared" si="13"/>
        <v>0</v>
      </c>
      <c r="AI99" s="221">
        <f t="shared" si="14"/>
        <v>0</v>
      </c>
      <c r="AJ99" s="221">
        <f t="shared" si="15"/>
        <v>0</v>
      </c>
      <c r="AK99" s="221">
        <f t="shared" si="16"/>
        <v>0</v>
      </c>
      <c r="AS99" s="213">
        <v>13</v>
      </c>
      <c r="AT99" s="213">
        <v>2.5</v>
      </c>
      <c r="AU99" s="214">
        <v>14</v>
      </c>
      <c r="AV99" s="216">
        <v>2.5</v>
      </c>
      <c r="AW99" s="213">
        <v>12</v>
      </c>
      <c r="AX99" s="217">
        <v>2.5</v>
      </c>
      <c r="AY99" s="214">
        <v>12</v>
      </c>
      <c r="AZ99" s="216">
        <v>2.5</v>
      </c>
      <c r="BA99" s="213">
        <v>13</v>
      </c>
      <c r="BB99" s="213">
        <v>2.5</v>
      </c>
      <c r="BD99" s="277">
        <f t="shared" si="18"/>
        <v>15</v>
      </c>
      <c r="BE99" s="278">
        <f t="shared" si="19"/>
        <v>5</v>
      </c>
      <c r="BF99" s="279">
        <f t="shared" si="20"/>
        <v>5</v>
      </c>
      <c r="BG99" s="280">
        <f t="shared" si="21"/>
        <v>7.5</v>
      </c>
      <c r="BH99" s="281">
        <f t="shared" si="22"/>
        <v>5</v>
      </c>
      <c r="BI99" s="279">
        <f t="shared" si="23"/>
        <v>2.5</v>
      </c>
      <c r="BJ99" s="303">
        <f t="shared" si="24"/>
        <v>2.5</v>
      </c>
      <c r="BK99" s="281">
        <f t="shared" si="25"/>
        <v>0</v>
      </c>
      <c r="BL99" s="282">
        <f t="shared" si="26"/>
        <v>42.5</v>
      </c>
      <c r="BM99" s="283" t="str">
        <f t="shared" si="17"/>
        <v>พอใช้</v>
      </c>
      <c r="BN99" s="284">
        <f t="shared" si="27"/>
        <v>1</v>
      </c>
    </row>
    <row r="100" spans="1:66" ht="14.25" customHeight="1">
      <c r="A100" s="34">
        <f t="shared" si="10"/>
        <v>5</v>
      </c>
      <c r="B100" s="407" t="str">
        <f t="shared" si="10"/>
        <v>เด็กชายเด็กชายชัชวาล  ปึงเจริญปัญญา</v>
      </c>
      <c r="C100" s="35">
        <f t="shared" si="11"/>
        <v>0</v>
      </c>
      <c r="D100" s="35">
        <f t="shared" si="11"/>
        <v>0</v>
      </c>
      <c r="E100" s="35">
        <f t="shared" si="11"/>
        <v>0</v>
      </c>
      <c r="F100" s="35">
        <f t="shared" si="11"/>
        <v>0</v>
      </c>
      <c r="G100" s="35">
        <f t="shared" si="11"/>
        <v>0</v>
      </c>
      <c r="H100" s="35">
        <f t="shared" si="11"/>
        <v>2.5</v>
      </c>
      <c r="I100" s="35">
        <f t="shared" si="11"/>
        <v>2.5</v>
      </c>
      <c r="J100" s="35">
        <f t="shared" si="11"/>
        <v>2.5</v>
      </c>
      <c r="K100" s="35">
        <f t="shared" si="11"/>
        <v>2.5</v>
      </c>
      <c r="L100" s="35">
        <f t="shared" si="11"/>
        <v>0</v>
      </c>
      <c r="M100" s="35">
        <f t="shared" si="11"/>
        <v>2.5</v>
      </c>
      <c r="N100" s="35">
        <f t="shared" si="11"/>
        <v>2.5</v>
      </c>
      <c r="O100" s="35">
        <f t="shared" si="11"/>
        <v>0</v>
      </c>
      <c r="P100" s="35">
        <f t="shared" si="11"/>
        <v>0</v>
      </c>
      <c r="Q100" s="35">
        <f t="shared" si="11"/>
        <v>0</v>
      </c>
      <c r="R100" s="35">
        <f t="shared" si="11"/>
        <v>0</v>
      </c>
      <c r="S100" s="35">
        <f t="shared" si="11"/>
        <v>0</v>
      </c>
      <c r="T100" s="35">
        <f t="shared" si="11"/>
        <v>0</v>
      </c>
      <c r="U100" s="35">
        <f t="shared" si="11"/>
        <v>2.5</v>
      </c>
      <c r="V100" s="35">
        <f t="shared" si="11"/>
        <v>0</v>
      </c>
      <c r="W100" s="35">
        <f t="shared" si="11"/>
        <v>0</v>
      </c>
      <c r="X100" s="35">
        <f t="shared" si="11"/>
        <v>0</v>
      </c>
      <c r="Y100" s="35">
        <f t="shared" si="11"/>
        <v>0</v>
      </c>
      <c r="Z100" s="35">
        <f t="shared" si="11"/>
        <v>2.5</v>
      </c>
      <c r="AA100" s="35">
        <f t="shared" si="11"/>
        <v>0</v>
      </c>
      <c r="AB100" s="35">
        <f t="shared" si="11"/>
        <v>0</v>
      </c>
      <c r="AC100" s="35">
        <f t="shared" si="11"/>
        <v>2.5</v>
      </c>
      <c r="AD100" s="35">
        <f t="shared" si="11"/>
        <v>0</v>
      </c>
      <c r="AE100" s="35">
        <f t="shared" si="11"/>
        <v>0</v>
      </c>
      <c r="AF100" s="35">
        <f t="shared" si="11"/>
        <v>2.5</v>
      </c>
      <c r="AG100" s="221">
        <f t="shared" si="12"/>
        <v>0</v>
      </c>
      <c r="AH100" s="221">
        <f t="shared" si="13"/>
        <v>0</v>
      </c>
      <c r="AI100" s="221">
        <f t="shared" si="14"/>
        <v>0</v>
      </c>
      <c r="AJ100" s="221">
        <f t="shared" si="15"/>
        <v>0</v>
      </c>
      <c r="AK100" s="221">
        <f t="shared" si="16"/>
        <v>0</v>
      </c>
      <c r="AS100" s="213">
        <v>21</v>
      </c>
      <c r="AT100" s="213">
        <v>2.5</v>
      </c>
      <c r="AU100" s="214">
        <v>23</v>
      </c>
      <c r="AV100" s="216">
        <v>2.5</v>
      </c>
      <c r="AW100" s="213">
        <v>13</v>
      </c>
      <c r="AX100" s="217">
        <v>2.5</v>
      </c>
      <c r="AY100" s="214">
        <v>13</v>
      </c>
      <c r="AZ100" s="216">
        <v>2.5</v>
      </c>
      <c r="BA100" s="213">
        <v>21</v>
      </c>
      <c r="BB100" s="213">
        <v>2.5</v>
      </c>
      <c r="BD100" s="277">
        <f t="shared" si="18"/>
        <v>7.5</v>
      </c>
      <c r="BE100" s="278">
        <f t="shared" si="19"/>
        <v>7.5</v>
      </c>
      <c r="BF100" s="279">
        <f t="shared" si="20"/>
        <v>0</v>
      </c>
      <c r="BG100" s="280">
        <f t="shared" si="21"/>
        <v>2.5</v>
      </c>
      <c r="BH100" s="281">
        <f t="shared" si="22"/>
        <v>2.5</v>
      </c>
      <c r="BI100" s="279">
        <f t="shared" si="23"/>
        <v>2.5</v>
      </c>
      <c r="BJ100" s="303">
        <f t="shared" si="24"/>
        <v>2.5</v>
      </c>
      <c r="BK100" s="281">
        <f t="shared" si="25"/>
        <v>0</v>
      </c>
      <c r="BL100" s="282">
        <f t="shared" si="26"/>
        <v>25</v>
      </c>
      <c r="BM100" s="283" t="str">
        <f t="shared" si="17"/>
        <v>ปรับปรุง</v>
      </c>
      <c r="BN100" s="284">
        <f t="shared" si="27"/>
        <v>9</v>
      </c>
    </row>
    <row r="101" spans="1:66" ht="14.25" customHeight="1">
      <c r="A101" s="34">
        <f t="shared" si="10"/>
        <v>6</v>
      </c>
      <c r="B101" s="407" t="str">
        <f t="shared" si="10"/>
        <v>เด็กชายนครินทร์  ไหวกระโทก</v>
      </c>
      <c r="C101" s="35">
        <f t="shared" ref="C101:AF105" si="28">IF(C14&lt;=0,"  ",IF(C14=C$7,C$6,0))</f>
        <v>0</v>
      </c>
      <c r="D101" s="35">
        <f t="shared" si="28"/>
        <v>0</v>
      </c>
      <c r="E101" s="35">
        <f t="shared" si="28"/>
        <v>0</v>
      </c>
      <c r="F101" s="35">
        <f t="shared" si="28"/>
        <v>0</v>
      </c>
      <c r="G101" s="35">
        <f t="shared" si="28"/>
        <v>0</v>
      </c>
      <c r="H101" s="35">
        <f t="shared" si="28"/>
        <v>0</v>
      </c>
      <c r="I101" s="35">
        <f t="shared" si="28"/>
        <v>0</v>
      </c>
      <c r="J101" s="35">
        <f t="shared" si="28"/>
        <v>2.5</v>
      </c>
      <c r="K101" s="35">
        <f t="shared" si="28"/>
        <v>0</v>
      </c>
      <c r="L101" s="35">
        <f t="shared" si="28"/>
        <v>0</v>
      </c>
      <c r="M101" s="35">
        <f t="shared" si="28"/>
        <v>0</v>
      </c>
      <c r="N101" s="35">
        <f t="shared" si="28"/>
        <v>0</v>
      </c>
      <c r="O101" s="35">
        <f t="shared" si="28"/>
        <v>0</v>
      </c>
      <c r="P101" s="35">
        <f t="shared" si="28"/>
        <v>2.5</v>
      </c>
      <c r="Q101" s="35">
        <f t="shared" si="28"/>
        <v>2.5</v>
      </c>
      <c r="R101" s="35">
        <f t="shared" si="28"/>
        <v>0</v>
      </c>
      <c r="S101" s="35">
        <f t="shared" si="28"/>
        <v>2.5</v>
      </c>
      <c r="T101" s="35">
        <f t="shared" si="28"/>
        <v>0</v>
      </c>
      <c r="U101" s="35">
        <f t="shared" si="28"/>
        <v>0</v>
      </c>
      <c r="V101" s="35">
        <f t="shared" si="28"/>
        <v>0</v>
      </c>
      <c r="W101" s="35">
        <f t="shared" si="28"/>
        <v>0</v>
      </c>
      <c r="X101" s="35">
        <f t="shared" si="28"/>
        <v>0</v>
      </c>
      <c r="Y101" s="35">
        <f t="shared" si="28"/>
        <v>0</v>
      </c>
      <c r="Z101" s="35">
        <f t="shared" si="28"/>
        <v>0</v>
      </c>
      <c r="AA101" s="35">
        <f t="shared" si="28"/>
        <v>0</v>
      </c>
      <c r="AB101" s="35">
        <f t="shared" si="28"/>
        <v>0</v>
      </c>
      <c r="AC101" s="35">
        <f t="shared" si="28"/>
        <v>0</v>
      </c>
      <c r="AD101" s="35">
        <f t="shared" si="28"/>
        <v>2.5</v>
      </c>
      <c r="AE101" s="35">
        <f t="shared" si="28"/>
        <v>0</v>
      </c>
      <c r="AF101" s="35">
        <f t="shared" si="28"/>
        <v>0</v>
      </c>
      <c r="AG101" s="221">
        <f t="shared" si="12"/>
        <v>0</v>
      </c>
      <c r="AH101" s="221">
        <f t="shared" si="13"/>
        <v>0</v>
      </c>
      <c r="AI101" s="221">
        <f t="shared" si="14"/>
        <v>0</v>
      </c>
      <c r="AJ101" s="221">
        <f t="shared" si="15"/>
        <v>0</v>
      </c>
      <c r="AK101" s="221">
        <f t="shared" si="16"/>
        <v>0</v>
      </c>
      <c r="AS101" s="213">
        <v>22</v>
      </c>
      <c r="AT101" s="213">
        <v>2.5</v>
      </c>
      <c r="AU101" s="214">
        <v>24</v>
      </c>
      <c r="AV101" s="216">
        <v>2.5</v>
      </c>
      <c r="AW101" s="213">
        <v>14</v>
      </c>
      <c r="AX101" s="217">
        <v>2.5</v>
      </c>
      <c r="AY101" s="214">
        <v>15</v>
      </c>
      <c r="AZ101" s="216">
        <v>2.5</v>
      </c>
      <c r="BA101" s="213">
        <v>22</v>
      </c>
      <c r="BB101" s="213">
        <v>2.5</v>
      </c>
      <c r="BD101" s="277">
        <f t="shared" si="18"/>
        <v>2.5</v>
      </c>
      <c r="BE101" s="278">
        <f t="shared" si="19"/>
        <v>2.5</v>
      </c>
      <c r="BF101" s="279">
        <f t="shared" si="20"/>
        <v>5</v>
      </c>
      <c r="BG101" s="280">
        <f t="shared" si="21"/>
        <v>0</v>
      </c>
      <c r="BH101" s="281">
        <f t="shared" si="22"/>
        <v>0</v>
      </c>
      <c r="BI101" s="279">
        <f t="shared" si="23"/>
        <v>0</v>
      </c>
      <c r="BJ101" s="303">
        <f t="shared" si="24"/>
        <v>2.5</v>
      </c>
      <c r="BK101" s="281">
        <f t="shared" si="25"/>
        <v>0</v>
      </c>
      <c r="BL101" s="282">
        <f t="shared" si="26"/>
        <v>12.5</v>
      </c>
      <c r="BM101" s="283" t="str">
        <f t="shared" si="17"/>
        <v>ปรับปรุง</v>
      </c>
      <c r="BN101" s="284">
        <f t="shared" si="27"/>
        <v>21</v>
      </c>
    </row>
    <row r="102" spans="1:66" ht="14.25" customHeight="1">
      <c r="A102" s="34">
        <f t="shared" si="10"/>
        <v>7</v>
      </c>
      <c r="B102" s="407" t="str">
        <f t="shared" si="10"/>
        <v>เด็กชายวงศกร  นามนุ</v>
      </c>
      <c r="C102" s="35" t="str">
        <f t="shared" si="28"/>
        <v xml:space="preserve">  </v>
      </c>
      <c r="D102" s="35" t="str">
        <f t="shared" si="28"/>
        <v xml:space="preserve">  </v>
      </c>
      <c r="E102" s="35" t="str">
        <f t="shared" si="28"/>
        <v xml:space="preserve">  </v>
      </c>
      <c r="F102" s="35" t="str">
        <f t="shared" si="28"/>
        <v xml:space="preserve">  </v>
      </c>
      <c r="G102" s="35" t="str">
        <f t="shared" si="28"/>
        <v xml:space="preserve">  </v>
      </c>
      <c r="H102" s="35" t="str">
        <f t="shared" si="28"/>
        <v xml:space="preserve">  </v>
      </c>
      <c r="I102" s="35" t="str">
        <f t="shared" si="28"/>
        <v xml:space="preserve">  </v>
      </c>
      <c r="J102" s="35" t="str">
        <f t="shared" si="28"/>
        <v xml:space="preserve">  </v>
      </c>
      <c r="K102" s="35" t="str">
        <f t="shared" si="28"/>
        <v xml:space="preserve">  </v>
      </c>
      <c r="L102" s="35" t="str">
        <f t="shared" si="28"/>
        <v xml:space="preserve">  </v>
      </c>
      <c r="M102" s="35" t="str">
        <f t="shared" si="28"/>
        <v xml:space="preserve">  </v>
      </c>
      <c r="N102" s="35" t="str">
        <f t="shared" si="28"/>
        <v xml:space="preserve">  </v>
      </c>
      <c r="O102" s="35" t="str">
        <f t="shared" si="28"/>
        <v xml:space="preserve">  </v>
      </c>
      <c r="P102" s="35" t="str">
        <f t="shared" si="28"/>
        <v xml:space="preserve">  </v>
      </c>
      <c r="Q102" s="35" t="str">
        <f t="shared" si="28"/>
        <v xml:space="preserve">  </v>
      </c>
      <c r="R102" s="35" t="str">
        <f t="shared" si="28"/>
        <v xml:space="preserve">  </v>
      </c>
      <c r="S102" s="35" t="str">
        <f t="shared" si="28"/>
        <v xml:space="preserve">  </v>
      </c>
      <c r="T102" s="35" t="str">
        <f t="shared" si="28"/>
        <v xml:space="preserve">  </v>
      </c>
      <c r="U102" s="35" t="str">
        <f t="shared" si="28"/>
        <v xml:space="preserve">  </v>
      </c>
      <c r="V102" s="35" t="str">
        <f t="shared" si="28"/>
        <v xml:space="preserve">  </v>
      </c>
      <c r="W102" s="35" t="str">
        <f t="shared" si="28"/>
        <v xml:space="preserve">  </v>
      </c>
      <c r="X102" s="35" t="str">
        <f t="shared" si="28"/>
        <v xml:space="preserve">  </v>
      </c>
      <c r="Y102" s="35" t="str">
        <f t="shared" si="28"/>
        <v xml:space="preserve">  </v>
      </c>
      <c r="Z102" s="35" t="str">
        <f t="shared" si="28"/>
        <v xml:space="preserve">  </v>
      </c>
      <c r="AA102" s="35" t="str">
        <f t="shared" si="28"/>
        <v xml:space="preserve">  </v>
      </c>
      <c r="AB102" s="35" t="str">
        <f t="shared" si="28"/>
        <v xml:space="preserve">  </v>
      </c>
      <c r="AC102" s="35" t="str">
        <f t="shared" si="28"/>
        <v xml:space="preserve">  </v>
      </c>
      <c r="AD102" s="35" t="str">
        <f t="shared" si="28"/>
        <v xml:space="preserve">  </v>
      </c>
      <c r="AE102" s="35" t="str">
        <f t="shared" si="28"/>
        <v xml:space="preserve">  </v>
      </c>
      <c r="AF102" s="35" t="str">
        <f t="shared" si="28"/>
        <v xml:space="preserve">  </v>
      </c>
      <c r="AG102" s="221">
        <f t="shared" si="12"/>
        <v>0</v>
      </c>
      <c r="AH102" s="221">
        <f t="shared" si="13"/>
        <v>0</v>
      </c>
      <c r="AI102" s="221">
        <f t="shared" si="14"/>
        <v>0</v>
      </c>
      <c r="AJ102" s="221">
        <f t="shared" si="15"/>
        <v>0</v>
      </c>
      <c r="AK102" s="221">
        <f t="shared" si="16"/>
        <v>0</v>
      </c>
      <c r="AS102" s="213">
        <v>24</v>
      </c>
      <c r="AT102" s="213">
        <v>2.5</v>
      </c>
      <c r="AU102" s="214">
        <v>31</v>
      </c>
      <c r="AV102" s="216">
        <v>2.5</v>
      </c>
      <c r="AW102" s="213">
        <v>21</v>
      </c>
      <c r="AX102" s="217">
        <v>2.5</v>
      </c>
      <c r="AY102" s="214">
        <v>21</v>
      </c>
      <c r="AZ102" s="216">
        <v>2.5</v>
      </c>
      <c r="BA102" s="213">
        <v>24</v>
      </c>
      <c r="BB102" s="213">
        <v>2.5</v>
      </c>
      <c r="BD102" s="277">
        <f t="shared" si="18"/>
        <v>0</v>
      </c>
      <c r="BE102" s="278">
        <f t="shared" si="19"/>
        <v>0</v>
      </c>
      <c r="BF102" s="279">
        <f t="shared" si="20"/>
        <v>0</v>
      </c>
      <c r="BG102" s="280">
        <f t="shared" si="21"/>
        <v>0</v>
      </c>
      <c r="BH102" s="281">
        <f t="shared" si="22"/>
        <v>0</v>
      </c>
      <c r="BI102" s="279">
        <f t="shared" si="23"/>
        <v>0</v>
      </c>
      <c r="BJ102" s="303">
        <f t="shared" si="24"/>
        <v>0</v>
      </c>
      <c r="BK102" s="281">
        <f t="shared" si="25"/>
        <v>0</v>
      </c>
      <c r="BL102" s="282">
        <f t="shared" si="26"/>
        <v>0</v>
      </c>
      <c r="BM102" s="283" t="str">
        <f t="shared" si="17"/>
        <v>ปรับปรุง</v>
      </c>
      <c r="BN102" s="284">
        <f t="shared" si="27"/>
        <v>22</v>
      </c>
    </row>
    <row r="103" spans="1:66" ht="14.25" customHeight="1">
      <c r="A103" s="34">
        <f t="shared" si="10"/>
        <v>8</v>
      </c>
      <c r="B103" s="407" t="str">
        <f t="shared" si="10"/>
        <v>เด็กชายสันต์ภพ  ประสมโค</v>
      </c>
      <c r="C103" s="35">
        <f t="shared" si="28"/>
        <v>2.5</v>
      </c>
      <c r="D103" s="35">
        <f t="shared" si="28"/>
        <v>0</v>
      </c>
      <c r="E103" s="35">
        <f t="shared" si="28"/>
        <v>0</v>
      </c>
      <c r="F103" s="35">
        <f t="shared" si="28"/>
        <v>0</v>
      </c>
      <c r="G103" s="35">
        <f t="shared" si="28"/>
        <v>0</v>
      </c>
      <c r="H103" s="35">
        <f t="shared" si="28"/>
        <v>0</v>
      </c>
      <c r="I103" s="35">
        <f t="shared" si="28"/>
        <v>2.5</v>
      </c>
      <c r="J103" s="35">
        <f t="shared" si="28"/>
        <v>0</v>
      </c>
      <c r="K103" s="35">
        <f t="shared" si="28"/>
        <v>0</v>
      </c>
      <c r="L103" s="35">
        <f t="shared" si="28"/>
        <v>0</v>
      </c>
      <c r="M103" s="35">
        <f t="shared" si="28"/>
        <v>2.5</v>
      </c>
      <c r="N103" s="35">
        <f t="shared" si="28"/>
        <v>0</v>
      </c>
      <c r="O103" s="35">
        <f t="shared" si="28"/>
        <v>0</v>
      </c>
      <c r="P103" s="35">
        <f t="shared" si="28"/>
        <v>0</v>
      </c>
      <c r="Q103" s="35">
        <f t="shared" si="28"/>
        <v>0</v>
      </c>
      <c r="R103" s="35">
        <f t="shared" si="28"/>
        <v>2.5</v>
      </c>
      <c r="S103" s="35">
        <f t="shared" si="28"/>
        <v>2.5</v>
      </c>
      <c r="T103" s="35">
        <f t="shared" si="28"/>
        <v>0</v>
      </c>
      <c r="U103" s="35">
        <f t="shared" si="28"/>
        <v>0</v>
      </c>
      <c r="V103" s="35">
        <f t="shared" si="28"/>
        <v>2.5</v>
      </c>
      <c r="W103" s="35">
        <f t="shared" si="28"/>
        <v>0</v>
      </c>
      <c r="X103" s="35">
        <f t="shared" si="28"/>
        <v>0</v>
      </c>
      <c r="Y103" s="35">
        <f t="shared" si="28"/>
        <v>0</v>
      </c>
      <c r="Z103" s="35">
        <f t="shared" si="28"/>
        <v>0</v>
      </c>
      <c r="AA103" s="35">
        <f t="shared" si="28"/>
        <v>0</v>
      </c>
      <c r="AB103" s="35">
        <f t="shared" si="28"/>
        <v>0</v>
      </c>
      <c r="AC103" s="35">
        <f t="shared" si="28"/>
        <v>0</v>
      </c>
      <c r="AD103" s="35">
        <f t="shared" si="28"/>
        <v>0</v>
      </c>
      <c r="AE103" s="35">
        <f t="shared" si="28"/>
        <v>0</v>
      </c>
      <c r="AF103" s="35">
        <f t="shared" si="28"/>
        <v>0</v>
      </c>
      <c r="AG103" s="221">
        <f t="shared" si="12"/>
        <v>0</v>
      </c>
      <c r="AH103" s="221">
        <f t="shared" si="13"/>
        <v>0</v>
      </c>
      <c r="AI103" s="221">
        <f t="shared" si="14"/>
        <v>0</v>
      </c>
      <c r="AJ103" s="221">
        <f t="shared" si="15"/>
        <v>0</v>
      </c>
      <c r="AK103" s="221">
        <f t="shared" si="16"/>
        <v>0</v>
      </c>
      <c r="AS103" s="213">
        <v>25</v>
      </c>
      <c r="AT103" s="213">
        <v>2.5</v>
      </c>
      <c r="AU103" s="214">
        <v>32</v>
      </c>
      <c r="AV103" s="216">
        <v>2.5</v>
      </c>
      <c r="AW103" s="213">
        <v>25</v>
      </c>
      <c r="AX103" s="217">
        <v>2.5</v>
      </c>
      <c r="AY103" s="214">
        <v>24</v>
      </c>
      <c r="AZ103" s="216">
        <v>2.5</v>
      </c>
      <c r="BA103" s="213">
        <v>25</v>
      </c>
      <c r="BB103" s="213">
        <v>2.5</v>
      </c>
      <c r="BD103" s="277">
        <f t="shared" si="18"/>
        <v>5</v>
      </c>
      <c r="BE103" s="278">
        <f t="shared" si="19"/>
        <v>2.5</v>
      </c>
      <c r="BF103" s="279">
        <f t="shared" si="20"/>
        <v>5</v>
      </c>
      <c r="BG103" s="280">
        <f t="shared" si="21"/>
        <v>2.5</v>
      </c>
      <c r="BH103" s="281">
        <f t="shared" si="22"/>
        <v>0</v>
      </c>
      <c r="BI103" s="279">
        <f t="shared" si="23"/>
        <v>0</v>
      </c>
      <c r="BJ103" s="303">
        <f t="shared" si="24"/>
        <v>0</v>
      </c>
      <c r="BK103" s="281">
        <f t="shared" si="25"/>
        <v>0</v>
      </c>
      <c r="BL103" s="282">
        <f t="shared" si="26"/>
        <v>15</v>
      </c>
      <c r="BM103" s="283" t="str">
        <f t="shared" si="17"/>
        <v>ปรับปรุง</v>
      </c>
      <c r="BN103" s="284">
        <f t="shared" si="27"/>
        <v>18</v>
      </c>
    </row>
    <row r="104" spans="1:66" ht="14.25" customHeight="1">
      <c r="A104" s="34">
        <f t="shared" si="10"/>
        <v>9</v>
      </c>
      <c r="B104" s="407" t="str">
        <f t="shared" si="10"/>
        <v>เด็กชายสุเทพ  สุขพิมาน</v>
      </c>
      <c r="C104" s="35">
        <f t="shared" si="28"/>
        <v>2.5</v>
      </c>
      <c r="D104" s="35">
        <f t="shared" si="28"/>
        <v>0</v>
      </c>
      <c r="E104" s="35">
        <f t="shared" si="28"/>
        <v>0</v>
      </c>
      <c r="F104" s="35">
        <f t="shared" si="28"/>
        <v>0</v>
      </c>
      <c r="G104" s="35">
        <f t="shared" si="28"/>
        <v>2.5</v>
      </c>
      <c r="H104" s="35">
        <f t="shared" si="28"/>
        <v>2.5</v>
      </c>
      <c r="I104" s="35">
        <f t="shared" si="28"/>
        <v>2.5</v>
      </c>
      <c r="J104" s="35">
        <f t="shared" si="28"/>
        <v>0</v>
      </c>
      <c r="K104" s="35">
        <f t="shared" si="28"/>
        <v>0</v>
      </c>
      <c r="L104" s="35">
        <f t="shared" si="28"/>
        <v>0</v>
      </c>
      <c r="M104" s="35">
        <f t="shared" si="28"/>
        <v>0</v>
      </c>
      <c r="N104" s="35">
        <f t="shared" si="28"/>
        <v>0</v>
      </c>
      <c r="O104" s="35">
        <f t="shared" si="28"/>
        <v>0</v>
      </c>
      <c r="P104" s="35">
        <f t="shared" si="28"/>
        <v>0</v>
      </c>
      <c r="Q104" s="35">
        <f t="shared" si="28"/>
        <v>0</v>
      </c>
      <c r="R104" s="35">
        <f t="shared" si="28"/>
        <v>0</v>
      </c>
      <c r="S104" s="35">
        <f t="shared" si="28"/>
        <v>0</v>
      </c>
      <c r="T104" s="35">
        <f t="shared" si="28"/>
        <v>0</v>
      </c>
      <c r="U104" s="35">
        <f t="shared" si="28"/>
        <v>2.5</v>
      </c>
      <c r="V104" s="35">
        <f t="shared" si="28"/>
        <v>0</v>
      </c>
      <c r="W104" s="35">
        <f t="shared" si="28"/>
        <v>0</v>
      </c>
      <c r="X104" s="35">
        <f t="shared" si="28"/>
        <v>0</v>
      </c>
      <c r="Y104" s="35">
        <f t="shared" si="28"/>
        <v>0</v>
      </c>
      <c r="Z104" s="35">
        <f t="shared" si="28"/>
        <v>0</v>
      </c>
      <c r="AA104" s="35">
        <f t="shared" si="28"/>
        <v>0</v>
      </c>
      <c r="AB104" s="35">
        <f t="shared" si="28"/>
        <v>0</v>
      </c>
      <c r="AC104" s="35">
        <f t="shared" si="28"/>
        <v>0</v>
      </c>
      <c r="AD104" s="35">
        <f t="shared" si="28"/>
        <v>0</v>
      </c>
      <c r="AE104" s="35">
        <f t="shared" si="28"/>
        <v>2.5</v>
      </c>
      <c r="AF104" s="35">
        <f t="shared" si="28"/>
        <v>0</v>
      </c>
      <c r="AG104" s="221">
        <f t="shared" si="12"/>
        <v>0</v>
      </c>
      <c r="AH104" s="221">
        <f t="shared" si="13"/>
        <v>0</v>
      </c>
      <c r="AI104" s="221">
        <f t="shared" si="14"/>
        <v>0</v>
      </c>
      <c r="AJ104" s="221">
        <f t="shared" si="15"/>
        <v>0</v>
      </c>
      <c r="AK104" s="221">
        <f t="shared" si="16"/>
        <v>0</v>
      </c>
      <c r="AS104" s="213">
        <v>31</v>
      </c>
      <c r="AT104" s="213">
        <v>2.5</v>
      </c>
      <c r="AU104" s="214">
        <v>33</v>
      </c>
      <c r="AV104" s="216">
        <v>2.5</v>
      </c>
      <c r="AW104" s="213">
        <v>31</v>
      </c>
      <c r="AX104" s="217">
        <v>2.5</v>
      </c>
      <c r="AY104" s="214">
        <v>31</v>
      </c>
      <c r="AZ104" s="216">
        <v>2.5</v>
      </c>
      <c r="BA104" s="213">
        <v>31</v>
      </c>
      <c r="BB104" s="213">
        <v>2.5</v>
      </c>
      <c r="BD104" s="277">
        <f t="shared" si="18"/>
        <v>10</v>
      </c>
      <c r="BE104" s="278">
        <f t="shared" si="19"/>
        <v>0</v>
      </c>
      <c r="BF104" s="279">
        <f t="shared" si="20"/>
        <v>0</v>
      </c>
      <c r="BG104" s="280">
        <f t="shared" si="21"/>
        <v>2.5</v>
      </c>
      <c r="BH104" s="281">
        <f t="shared" si="22"/>
        <v>0</v>
      </c>
      <c r="BI104" s="279">
        <f t="shared" si="23"/>
        <v>0</v>
      </c>
      <c r="BJ104" s="303">
        <f t="shared" si="24"/>
        <v>2.5</v>
      </c>
      <c r="BK104" s="281">
        <f t="shared" si="25"/>
        <v>0</v>
      </c>
      <c r="BL104" s="282">
        <f t="shared" si="26"/>
        <v>15</v>
      </c>
      <c r="BM104" s="283" t="str">
        <f t="shared" si="17"/>
        <v>ปรับปรุง</v>
      </c>
      <c r="BN104" s="284">
        <f t="shared" si="27"/>
        <v>18</v>
      </c>
    </row>
    <row r="105" spans="1:66" ht="14.25" customHeight="1">
      <c r="A105" s="34">
        <f t="shared" si="10"/>
        <v>10</v>
      </c>
      <c r="B105" s="407" t="str">
        <f t="shared" si="10"/>
        <v>เด็กชายอภิชิต  โอกระโทก</v>
      </c>
      <c r="C105" s="35">
        <f t="shared" si="28"/>
        <v>0</v>
      </c>
      <c r="D105" s="35">
        <f t="shared" si="28"/>
        <v>2.5</v>
      </c>
      <c r="E105" s="35">
        <f t="shared" si="28"/>
        <v>2.5</v>
      </c>
      <c r="F105" s="35">
        <f t="shared" si="28"/>
        <v>2.5</v>
      </c>
      <c r="G105" s="35">
        <f t="shared" si="28"/>
        <v>2.5</v>
      </c>
      <c r="H105" s="35">
        <f t="shared" si="28"/>
        <v>2.5</v>
      </c>
      <c r="I105" s="35">
        <f t="shared" si="28"/>
        <v>0</v>
      </c>
      <c r="J105" s="35">
        <f t="shared" si="28"/>
        <v>2.5</v>
      </c>
      <c r="K105" s="35">
        <f t="shared" si="28"/>
        <v>0</v>
      </c>
      <c r="L105" s="35">
        <f t="shared" si="28"/>
        <v>0</v>
      </c>
      <c r="M105" s="35">
        <f t="shared" si="28"/>
        <v>0</v>
      </c>
      <c r="N105" s="35">
        <f t="shared" si="28"/>
        <v>0</v>
      </c>
      <c r="O105" s="35">
        <f t="shared" si="28"/>
        <v>0</v>
      </c>
      <c r="P105" s="35">
        <f t="shared" si="28"/>
        <v>0</v>
      </c>
      <c r="Q105" s="35">
        <f t="shared" si="28"/>
        <v>2.5</v>
      </c>
      <c r="R105" s="35">
        <f t="shared" si="28"/>
        <v>0</v>
      </c>
      <c r="S105" s="35">
        <f t="shared" si="28"/>
        <v>0</v>
      </c>
      <c r="T105" s="35">
        <f t="shared" si="28"/>
        <v>0</v>
      </c>
      <c r="U105" s="35">
        <f t="shared" si="28"/>
        <v>0</v>
      </c>
      <c r="V105" s="35">
        <f t="shared" si="28"/>
        <v>0</v>
      </c>
      <c r="W105" s="35">
        <f t="shared" si="28"/>
        <v>2.5</v>
      </c>
      <c r="X105" s="35">
        <f t="shared" si="28"/>
        <v>0</v>
      </c>
      <c r="Y105" s="35">
        <f t="shared" si="28"/>
        <v>0</v>
      </c>
      <c r="Z105" s="35">
        <f t="shared" si="28"/>
        <v>0</v>
      </c>
      <c r="AA105" s="35">
        <f t="shared" si="28"/>
        <v>0</v>
      </c>
      <c r="AB105" s="35">
        <f t="shared" si="28"/>
        <v>0</v>
      </c>
      <c r="AC105" s="35">
        <f>IF(AC18&lt;=0,"  ",IF(AC18=AC$7,AC$6,0))</f>
        <v>0</v>
      </c>
      <c r="AD105" s="35">
        <f>IF(AD18&lt;=0,"  ",IF(AD18=AD$7,AD$6,0))</f>
        <v>2.5</v>
      </c>
      <c r="AE105" s="35">
        <f>IF(AE18&lt;=0,"  ",IF(AE18=AE$7,AE$6,0))</f>
        <v>2.5</v>
      </c>
      <c r="AF105" s="35">
        <f>IF(AF18&lt;=0,"  ",IF(AF18=AF$7,AF$6,0))</f>
        <v>2.5</v>
      </c>
      <c r="AG105" s="221">
        <f t="shared" si="12"/>
        <v>0</v>
      </c>
      <c r="AH105" s="221">
        <f t="shared" si="13"/>
        <v>0</v>
      </c>
      <c r="AI105" s="221">
        <f t="shared" si="14"/>
        <v>0</v>
      </c>
      <c r="AJ105" s="221">
        <f t="shared" si="15"/>
        <v>0</v>
      </c>
      <c r="AK105" s="221">
        <f t="shared" si="16"/>
        <v>0</v>
      </c>
      <c r="AS105" s="213">
        <v>33</v>
      </c>
      <c r="AT105" s="213">
        <v>2.5</v>
      </c>
      <c r="AU105" s="214">
        <v>35</v>
      </c>
      <c r="AV105" s="216">
        <v>2.5</v>
      </c>
      <c r="AW105" s="213">
        <v>35</v>
      </c>
      <c r="AX105" s="217">
        <v>2.5</v>
      </c>
      <c r="AY105" s="214">
        <v>34</v>
      </c>
      <c r="AZ105" s="216">
        <v>2.5</v>
      </c>
      <c r="BA105" s="213">
        <v>33</v>
      </c>
      <c r="BB105" s="213">
        <v>2.5</v>
      </c>
      <c r="BD105" s="277">
        <f t="shared" si="18"/>
        <v>15</v>
      </c>
      <c r="BE105" s="278">
        <f t="shared" si="19"/>
        <v>0</v>
      </c>
      <c r="BF105" s="279">
        <f t="shared" si="20"/>
        <v>2.5</v>
      </c>
      <c r="BG105" s="280">
        <f t="shared" si="21"/>
        <v>2.5</v>
      </c>
      <c r="BH105" s="281">
        <f t="shared" si="22"/>
        <v>0</v>
      </c>
      <c r="BI105" s="279">
        <f t="shared" si="23"/>
        <v>0</v>
      </c>
      <c r="BJ105" s="303">
        <f t="shared" si="24"/>
        <v>7.5</v>
      </c>
      <c r="BK105" s="281">
        <f t="shared" si="25"/>
        <v>0</v>
      </c>
      <c r="BL105" s="282">
        <f t="shared" si="26"/>
        <v>27.5</v>
      </c>
      <c r="BM105" s="283" t="str">
        <f t="shared" si="17"/>
        <v>พอใช้</v>
      </c>
      <c r="BN105" s="284">
        <f t="shared" si="27"/>
        <v>7</v>
      </c>
    </row>
    <row r="106" spans="1:66" ht="14.25" customHeight="1">
      <c r="A106" s="34">
        <f t="shared" si="10"/>
        <v>11</v>
      </c>
      <c r="B106" s="407" t="str">
        <f t="shared" si="10"/>
        <v>เด็กชายอำนาจ  พินิจ</v>
      </c>
      <c r="C106" s="35">
        <f t="shared" ref="C106:AE113" si="29">IF(C19&lt;=0,"  ",IF(C19=C$7,C$6,0))</f>
        <v>2.5</v>
      </c>
      <c r="D106" s="35">
        <f t="shared" si="29"/>
        <v>0</v>
      </c>
      <c r="E106" s="35">
        <f t="shared" si="29"/>
        <v>0</v>
      </c>
      <c r="F106" s="35">
        <f t="shared" si="29"/>
        <v>0</v>
      </c>
      <c r="G106" s="35">
        <f t="shared" si="29"/>
        <v>0</v>
      </c>
      <c r="H106" s="35">
        <f t="shared" si="29"/>
        <v>0</v>
      </c>
      <c r="I106" s="35">
        <f t="shared" si="29"/>
        <v>2.5</v>
      </c>
      <c r="J106" s="35">
        <f t="shared" si="29"/>
        <v>2.5</v>
      </c>
      <c r="K106" s="35">
        <f t="shared" si="29"/>
        <v>0</v>
      </c>
      <c r="L106" s="35">
        <f t="shared" si="29"/>
        <v>0</v>
      </c>
      <c r="M106" s="35">
        <f t="shared" si="29"/>
        <v>0</v>
      </c>
      <c r="N106" s="35">
        <f t="shared" si="29"/>
        <v>2.5</v>
      </c>
      <c r="O106" s="35">
        <f t="shared" si="29"/>
        <v>0</v>
      </c>
      <c r="P106" s="35">
        <f t="shared" si="29"/>
        <v>0</v>
      </c>
      <c r="Q106" s="35">
        <f t="shared" si="29"/>
        <v>2.5</v>
      </c>
      <c r="R106" s="35">
        <f t="shared" si="29"/>
        <v>0</v>
      </c>
      <c r="S106" s="35">
        <f t="shared" si="29"/>
        <v>0</v>
      </c>
      <c r="T106" s="35">
        <f t="shared" si="29"/>
        <v>0</v>
      </c>
      <c r="U106" s="35">
        <f t="shared" si="29"/>
        <v>0</v>
      </c>
      <c r="V106" s="35">
        <f t="shared" si="29"/>
        <v>0</v>
      </c>
      <c r="W106" s="35">
        <f t="shared" si="29"/>
        <v>0</v>
      </c>
      <c r="X106" s="35">
        <f t="shared" si="29"/>
        <v>2.5</v>
      </c>
      <c r="Y106" s="35">
        <f t="shared" si="29"/>
        <v>0</v>
      </c>
      <c r="Z106" s="35">
        <f t="shared" si="29"/>
        <v>0</v>
      </c>
      <c r="AA106" s="35">
        <f t="shared" si="29"/>
        <v>0</v>
      </c>
      <c r="AB106" s="35">
        <f t="shared" si="29"/>
        <v>0</v>
      </c>
      <c r="AC106" s="35">
        <f t="shared" si="29"/>
        <v>0</v>
      </c>
      <c r="AD106" s="35">
        <f t="shared" si="29"/>
        <v>0</v>
      </c>
      <c r="AE106" s="35">
        <f t="shared" si="29"/>
        <v>2.5</v>
      </c>
      <c r="AF106" s="35">
        <f t="shared" ref="AF106:AF116" si="30">IF(AF19&lt;=0,"  ",IF(AF19=AF$7,AF$6,0))</f>
        <v>0</v>
      </c>
      <c r="AG106" s="221">
        <f t="shared" si="12"/>
        <v>0</v>
      </c>
      <c r="AH106" s="221">
        <f t="shared" si="13"/>
        <v>0</v>
      </c>
      <c r="AI106" s="221">
        <f t="shared" si="14"/>
        <v>0</v>
      </c>
      <c r="AJ106" s="221">
        <f t="shared" si="15"/>
        <v>0</v>
      </c>
      <c r="AK106" s="221">
        <f t="shared" si="16"/>
        <v>0</v>
      </c>
      <c r="AS106" s="213">
        <v>34</v>
      </c>
      <c r="AT106" s="213">
        <v>2.5</v>
      </c>
      <c r="AU106" s="214">
        <v>41</v>
      </c>
      <c r="AV106" s="216">
        <v>2.5</v>
      </c>
      <c r="AW106" s="213">
        <v>41</v>
      </c>
      <c r="AX106" s="217">
        <v>2.5</v>
      </c>
      <c r="AY106" s="214">
        <v>42</v>
      </c>
      <c r="AZ106" s="216">
        <v>2.5</v>
      </c>
      <c r="BA106" s="213">
        <v>34</v>
      </c>
      <c r="BB106" s="213">
        <v>2.5</v>
      </c>
      <c r="BD106" s="277">
        <f t="shared" si="18"/>
        <v>7.5</v>
      </c>
      <c r="BE106" s="278">
        <f t="shared" si="19"/>
        <v>2.5</v>
      </c>
      <c r="BF106" s="279">
        <f t="shared" si="20"/>
        <v>2.5</v>
      </c>
      <c r="BG106" s="280">
        <f t="shared" si="21"/>
        <v>2.5</v>
      </c>
      <c r="BH106" s="281">
        <f t="shared" si="22"/>
        <v>0</v>
      </c>
      <c r="BI106" s="279">
        <f t="shared" si="23"/>
        <v>0</v>
      </c>
      <c r="BJ106" s="303">
        <f t="shared" si="24"/>
        <v>2.5</v>
      </c>
      <c r="BK106" s="281">
        <f t="shared" si="25"/>
        <v>0</v>
      </c>
      <c r="BL106" s="282">
        <f t="shared" si="26"/>
        <v>17.5</v>
      </c>
      <c r="BM106" s="283" t="str">
        <f t="shared" si="17"/>
        <v>ปรับปรุง</v>
      </c>
      <c r="BN106" s="284">
        <f t="shared" si="27"/>
        <v>17</v>
      </c>
    </row>
    <row r="107" spans="1:66" ht="14.25" customHeight="1">
      <c r="A107" s="34">
        <f t="shared" si="10"/>
        <v>12</v>
      </c>
      <c r="B107" s="407" t="str">
        <f t="shared" si="10"/>
        <v>เด็กชายสมศักดิ์  ภักดี</v>
      </c>
      <c r="C107" s="35">
        <f t="shared" si="29"/>
        <v>2.5</v>
      </c>
      <c r="D107" s="35">
        <f t="shared" si="29"/>
        <v>0</v>
      </c>
      <c r="E107" s="35">
        <f t="shared" si="29"/>
        <v>0</v>
      </c>
      <c r="F107" s="35">
        <f t="shared" si="29"/>
        <v>2.5</v>
      </c>
      <c r="G107" s="35">
        <f t="shared" si="29"/>
        <v>0</v>
      </c>
      <c r="H107" s="35">
        <f t="shared" si="29"/>
        <v>2.5</v>
      </c>
      <c r="I107" s="35">
        <f t="shared" si="29"/>
        <v>2.5</v>
      </c>
      <c r="J107" s="35">
        <f t="shared" si="29"/>
        <v>0</v>
      </c>
      <c r="K107" s="35">
        <f t="shared" si="29"/>
        <v>0</v>
      </c>
      <c r="L107" s="35">
        <f t="shared" si="29"/>
        <v>0</v>
      </c>
      <c r="M107" s="35">
        <f t="shared" si="29"/>
        <v>0</v>
      </c>
      <c r="N107" s="35">
        <f t="shared" si="29"/>
        <v>0</v>
      </c>
      <c r="O107" s="35">
        <f t="shared" si="29"/>
        <v>0</v>
      </c>
      <c r="P107" s="35">
        <f t="shared" si="29"/>
        <v>0</v>
      </c>
      <c r="Q107" s="35">
        <f t="shared" si="29"/>
        <v>2.5</v>
      </c>
      <c r="R107" s="35">
        <f t="shared" si="29"/>
        <v>0</v>
      </c>
      <c r="S107" s="35">
        <f t="shared" si="29"/>
        <v>0</v>
      </c>
      <c r="T107" s="35">
        <f t="shared" si="29"/>
        <v>0</v>
      </c>
      <c r="U107" s="35">
        <f t="shared" si="29"/>
        <v>0</v>
      </c>
      <c r="V107" s="35">
        <f t="shared" si="29"/>
        <v>0</v>
      </c>
      <c r="W107" s="35">
        <f t="shared" si="29"/>
        <v>0</v>
      </c>
      <c r="X107" s="35">
        <f t="shared" si="29"/>
        <v>2.5</v>
      </c>
      <c r="Y107" s="35">
        <f t="shared" si="29"/>
        <v>2.5</v>
      </c>
      <c r="Z107" s="35">
        <f t="shared" si="29"/>
        <v>0</v>
      </c>
      <c r="AA107" s="35">
        <f t="shared" si="29"/>
        <v>0</v>
      </c>
      <c r="AB107" s="35">
        <f t="shared" si="29"/>
        <v>0</v>
      </c>
      <c r="AC107" s="35">
        <f t="shared" si="29"/>
        <v>0</v>
      </c>
      <c r="AD107" s="35">
        <f t="shared" si="29"/>
        <v>2.5</v>
      </c>
      <c r="AE107" s="35">
        <f t="shared" si="29"/>
        <v>0</v>
      </c>
      <c r="AF107" s="35">
        <f t="shared" si="30"/>
        <v>0</v>
      </c>
      <c r="AG107" s="221">
        <f t="shared" si="12"/>
        <v>0</v>
      </c>
      <c r="AH107" s="221">
        <f t="shared" si="13"/>
        <v>0</v>
      </c>
      <c r="AI107" s="221">
        <f t="shared" si="14"/>
        <v>0</v>
      </c>
      <c r="AJ107" s="221">
        <f t="shared" si="15"/>
        <v>0</v>
      </c>
      <c r="AK107" s="221">
        <f t="shared" si="16"/>
        <v>0</v>
      </c>
      <c r="AS107" s="213">
        <v>35</v>
      </c>
      <c r="AT107" s="213">
        <v>2.5</v>
      </c>
      <c r="AU107" s="214">
        <v>42</v>
      </c>
      <c r="AV107" s="216">
        <v>2.5</v>
      </c>
      <c r="AW107" s="213">
        <v>45</v>
      </c>
      <c r="AX107" s="217">
        <v>2.5</v>
      </c>
      <c r="AY107" s="214">
        <v>43</v>
      </c>
      <c r="AZ107" s="216">
        <v>2.5</v>
      </c>
      <c r="BA107" s="213">
        <v>35</v>
      </c>
      <c r="BB107" s="213">
        <v>2.5</v>
      </c>
      <c r="BD107" s="277">
        <f t="shared" si="18"/>
        <v>10</v>
      </c>
      <c r="BE107" s="278">
        <f t="shared" si="19"/>
        <v>0</v>
      </c>
      <c r="BF107" s="279">
        <f t="shared" si="20"/>
        <v>2.5</v>
      </c>
      <c r="BG107" s="280">
        <f t="shared" si="21"/>
        <v>2.5</v>
      </c>
      <c r="BH107" s="281">
        <f t="shared" si="22"/>
        <v>2.5</v>
      </c>
      <c r="BI107" s="279">
        <f t="shared" si="23"/>
        <v>0</v>
      </c>
      <c r="BJ107" s="303">
        <f t="shared" si="24"/>
        <v>2.5</v>
      </c>
      <c r="BK107" s="281">
        <f t="shared" si="25"/>
        <v>0</v>
      </c>
      <c r="BL107" s="282">
        <f t="shared" si="26"/>
        <v>20</v>
      </c>
      <c r="BM107" s="283" t="str">
        <f t="shared" si="17"/>
        <v>ปรับปรุง</v>
      </c>
      <c r="BN107" s="284">
        <f t="shared" si="27"/>
        <v>14</v>
      </c>
    </row>
    <row r="108" spans="1:66" ht="14.25" customHeight="1">
      <c r="A108" s="34">
        <f t="shared" si="10"/>
        <v>13</v>
      </c>
      <c r="B108" s="407" t="str">
        <f t="shared" si="10"/>
        <v>เด็กชายแสงสุรี  ชาญสี</v>
      </c>
      <c r="C108" s="35">
        <f t="shared" si="29"/>
        <v>0</v>
      </c>
      <c r="D108" s="35">
        <f t="shared" si="29"/>
        <v>0</v>
      </c>
      <c r="E108" s="35">
        <f t="shared" si="29"/>
        <v>0</v>
      </c>
      <c r="F108" s="35">
        <f t="shared" si="29"/>
        <v>2.5</v>
      </c>
      <c r="G108" s="35">
        <f t="shared" si="29"/>
        <v>2.5</v>
      </c>
      <c r="H108" s="35">
        <f t="shared" si="29"/>
        <v>2.5</v>
      </c>
      <c r="I108" s="35">
        <f t="shared" si="29"/>
        <v>0</v>
      </c>
      <c r="J108" s="35">
        <f t="shared" si="29"/>
        <v>2.5</v>
      </c>
      <c r="K108" s="35">
        <f t="shared" si="29"/>
        <v>2.5</v>
      </c>
      <c r="L108" s="35">
        <f t="shared" si="29"/>
        <v>0</v>
      </c>
      <c r="M108" s="35">
        <f t="shared" si="29"/>
        <v>0</v>
      </c>
      <c r="N108" s="35">
        <f t="shared" si="29"/>
        <v>2.5</v>
      </c>
      <c r="O108" s="35">
        <f t="shared" si="29"/>
        <v>0</v>
      </c>
      <c r="P108" s="35">
        <f t="shared" si="29"/>
        <v>2.5</v>
      </c>
      <c r="Q108" s="35">
        <f t="shared" si="29"/>
        <v>2.5</v>
      </c>
      <c r="R108" s="35">
        <f t="shared" si="29"/>
        <v>0</v>
      </c>
      <c r="S108" s="35">
        <f t="shared" si="29"/>
        <v>0</v>
      </c>
      <c r="T108" s="35">
        <f t="shared" si="29"/>
        <v>2.5</v>
      </c>
      <c r="U108" s="35">
        <f t="shared" si="29"/>
        <v>0</v>
      </c>
      <c r="V108" s="35">
        <f t="shared" si="29"/>
        <v>0</v>
      </c>
      <c r="W108" s="35">
        <f t="shared" si="29"/>
        <v>2.5</v>
      </c>
      <c r="X108" s="35">
        <f t="shared" si="29"/>
        <v>0</v>
      </c>
      <c r="Y108" s="35">
        <f t="shared" si="29"/>
        <v>2.5</v>
      </c>
      <c r="Z108" s="35">
        <f t="shared" si="29"/>
        <v>2.5</v>
      </c>
      <c r="AA108" s="35">
        <f t="shared" si="29"/>
        <v>2.5</v>
      </c>
      <c r="AB108" s="35">
        <f t="shared" si="29"/>
        <v>0</v>
      </c>
      <c r="AC108" s="35">
        <f t="shared" si="29"/>
        <v>0</v>
      </c>
      <c r="AD108" s="35">
        <f t="shared" si="29"/>
        <v>2.5</v>
      </c>
      <c r="AE108" s="35">
        <f t="shared" si="29"/>
        <v>0</v>
      </c>
      <c r="AF108" s="35">
        <f t="shared" si="30"/>
        <v>0</v>
      </c>
      <c r="AG108" s="221">
        <f t="shared" si="12"/>
        <v>0</v>
      </c>
      <c r="AH108" s="221">
        <f t="shared" si="13"/>
        <v>0</v>
      </c>
      <c r="AI108" s="221">
        <f t="shared" si="14"/>
        <v>0</v>
      </c>
      <c r="AJ108" s="221">
        <f t="shared" si="15"/>
        <v>0</v>
      </c>
      <c r="AK108" s="221">
        <f t="shared" si="16"/>
        <v>0</v>
      </c>
      <c r="AS108" s="213">
        <v>42</v>
      </c>
      <c r="AT108" s="213">
        <v>2.5</v>
      </c>
      <c r="AU108" s="214">
        <v>44</v>
      </c>
      <c r="AV108" s="216">
        <v>2.5</v>
      </c>
      <c r="AW108" s="213">
        <v>52</v>
      </c>
      <c r="AX108" s="217">
        <v>2.5</v>
      </c>
      <c r="AY108" s="214">
        <v>44</v>
      </c>
      <c r="AZ108" s="216">
        <v>2.5</v>
      </c>
      <c r="BA108" s="213">
        <v>42</v>
      </c>
      <c r="BB108" s="213">
        <v>2.5</v>
      </c>
      <c r="BD108" s="277">
        <f t="shared" si="18"/>
        <v>10</v>
      </c>
      <c r="BE108" s="278">
        <f t="shared" si="19"/>
        <v>7.5</v>
      </c>
      <c r="BF108" s="279">
        <f t="shared" si="20"/>
        <v>5</v>
      </c>
      <c r="BG108" s="280">
        <f t="shared" si="21"/>
        <v>2.5</v>
      </c>
      <c r="BH108" s="281">
        <f t="shared" si="22"/>
        <v>7.5</v>
      </c>
      <c r="BI108" s="279">
        <f t="shared" si="23"/>
        <v>0</v>
      </c>
      <c r="BJ108" s="303">
        <f t="shared" si="24"/>
        <v>2.5</v>
      </c>
      <c r="BK108" s="281">
        <f t="shared" si="25"/>
        <v>0</v>
      </c>
      <c r="BL108" s="282">
        <f t="shared" si="26"/>
        <v>35</v>
      </c>
      <c r="BM108" s="283" t="str">
        <f t="shared" si="17"/>
        <v>พอใช้</v>
      </c>
      <c r="BN108" s="284">
        <f t="shared" si="27"/>
        <v>2</v>
      </c>
    </row>
    <row r="109" spans="1:66" ht="14.25" customHeight="1">
      <c r="A109" s="34">
        <f t="shared" si="10"/>
        <v>14</v>
      </c>
      <c r="B109" s="407" t="str">
        <f t="shared" si="10"/>
        <v>เด็กชายปกาศิต  แก้วศรี</v>
      </c>
      <c r="C109" s="35">
        <f t="shared" si="29"/>
        <v>0</v>
      </c>
      <c r="D109" s="35">
        <f t="shared" si="29"/>
        <v>2.5</v>
      </c>
      <c r="E109" s="35">
        <f t="shared" si="29"/>
        <v>2.5</v>
      </c>
      <c r="F109" s="35">
        <f t="shared" si="29"/>
        <v>2.5</v>
      </c>
      <c r="G109" s="35">
        <f t="shared" si="29"/>
        <v>0</v>
      </c>
      <c r="H109" s="35">
        <f t="shared" si="29"/>
        <v>2.5</v>
      </c>
      <c r="I109" s="35">
        <f t="shared" si="29"/>
        <v>0</v>
      </c>
      <c r="J109" s="35">
        <f t="shared" si="29"/>
        <v>2.5</v>
      </c>
      <c r="K109" s="35">
        <f t="shared" si="29"/>
        <v>2.5</v>
      </c>
      <c r="L109" s="35">
        <f t="shared" si="29"/>
        <v>0</v>
      </c>
      <c r="M109" s="35">
        <f t="shared" si="29"/>
        <v>0</v>
      </c>
      <c r="N109" s="35">
        <f t="shared" si="29"/>
        <v>0</v>
      </c>
      <c r="O109" s="35">
        <f t="shared" si="29"/>
        <v>2.5</v>
      </c>
      <c r="P109" s="35">
        <f t="shared" si="29"/>
        <v>0</v>
      </c>
      <c r="Q109" s="35">
        <f t="shared" si="29"/>
        <v>0</v>
      </c>
      <c r="R109" s="35">
        <f t="shared" si="29"/>
        <v>0</v>
      </c>
      <c r="S109" s="35">
        <f t="shared" si="29"/>
        <v>2.5</v>
      </c>
      <c r="T109" s="35">
        <f t="shared" si="29"/>
        <v>0</v>
      </c>
      <c r="U109" s="35">
        <f t="shared" si="29"/>
        <v>0</v>
      </c>
      <c r="V109" s="35">
        <f t="shared" si="29"/>
        <v>0</v>
      </c>
      <c r="W109" s="35">
        <f t="shared" si="29"/>
        <v>0</v>
      </c>
      <c r="X109" s="35">
        <f t="shared" si="29"/>
        <v>0</v>
      </c>
      <c r="Y109" s="35">
        <f t="shared" si="29"/>
        <v>2.5</v>
      </c>
      <c r="Z109" s="35">
        <f t="shared" si="29"/>
        <v>0</v>
      </c>
      <c r="AA109" s="35">
        <f t="shared" si="29"/>
        <v>2.5</v>
      </c>
      <c r="AB109" s="35">
        <f t="shared" si="29"/>
        <v>0</v>
      </c>
      <c r="AC109" s="35">
        <f t="shared" si="29"/>
        <v>0</v>
      </c>
      <c r="AD109" s="35">
        <f t="shared" si="29"/>
        <v>0</v>
      </c>
      <c r="AE109" s="35">
        <f t="shared" si="29"/>
        <v>0</v>
      </c>
      <c r="AF109" s="35">
        <f t="shared" si="30"/>
        <v>0</v>
      </c>
      <c r="AG109" s="221">
        <f t="shared" si="12"/>
        <v>0</v>
      </c>
      <c r="AH109" s="221">
        <f t="shared" si="13"/>
        <v>0</v>
      </c>
      <c r="AI109" s="221">
        <f t="shared" si="14"/>
        <v>0</v>
      </c>
      <c r="AJ109" s="221">
        <f t="shared" si="15"/>
        <v>0</v>
      </c>
      <c r="AK109" s="221">
        <f t="shared" si="16"/>
        <v>0</v>
      </c>
      <c r="AS109" s="213">
        <v>43</v>
      </c>
      <c r="AT109" s="213">
        <v>2.5</v>
      </c>
      <c r="AU109" s="214">
        <v>45</v>
      </c>
      <c r="AV109" s="216">
        <v>2.5</v>
      </c>
      <c r="AW109" s="213">
        <v>53</v>
      </c>
      <c r="AX109" s="217">
        <v>2.5</v>
      </c>
      <c r="AY109" s="214">
        <v>45</v>
      </c>
      <c r="AZ109" s="216">
        <v>2.5</v>
      </c>
      <c r="BA109" s="213">
        <v>43</v>
      </c>
      <c r="BB109" s="213">
        <v>2.5</v>
      </c>
      <c r="BD109" s="277">
        <f t="shared" si="18"/>
        <v>12.5</v>
      </c>
      <c r="BE109" s="278">
        <f t="shared" si="19"/>
        <v>5</v>
      </c>
      <c r="BF109" s="279">
        <f t="shared" si="20"/>
        <v>2.5</v>
      </c>
      <c r="BG109" s="280">
        <f t="shared" si="21"/>
        <v>0</v>
      </c>
      <c r="BH109" s="281">
        <f t="shared" si="22"/>
        <v>5</v>
      </c>
      <c r="BI109" s="279">
        <f t="shared" si="23"/>
        <v>0</v>
      </c>
      <c r="BJ109" s="303">
        <f t="shared" si="24"/>
        <v>0</v>
      </c>
      <c r="BK109" s="281">
        <f t="shared" si="25"/>
        <v>0</v>
      </c>
      <c r="BL109" s="282">
        <f t="shared" si="26"/>
        <v>25</v>
      </c>
      <c r="BM109" s="283" t="str">
        <f t="shared" si="17"/>
        <v>ปรับปรุง</v>
      </c>
      <c r="BN109" s="284">
        <f t="shared" si="27"/>
        <v>9</v>
      </c>
    </row>
    <row r="110" spans="1:66" ht="14.25" customHeight="1">
      <c r="A110" s="34">
        <f t="shared" si="10"/>
        <v>15</v>
      </c>
      <c r="B110" s="407" t="str">
        <f t="shared" si="10"/>
        <v>เด็กหญิงจุฬาลักษณ์  ต่างครบุรี</v>
      </c>
      <c r="C110" s="35">
        <f t="shared" si="29"/>
        <v>0</v>
      </c>
      <c r="D110" s="35">
        <f t="shared" si="29"/>
        <v>0</v>
      </c>
      <c r="E110" s="35">
        <f t="shared" si="29"/>
        <v>2.5</v>
      </c>
      <c r="F110" s="35">
        <f t="shared" si="29"/>
        <v>2.5</v>
      </c>
      <c r="G110" s="35">
        <f t="shared" si="29"/>
        <v>0</v>
      </c>
      <c r="H110" s="35">
        <f t="shared" si="29"/>
        <v>2.5</v>
      </c>
      <c r="I110" s="35">
        <f t="shared" si="29"/>
        <v>2.5</v>
      </c>
      <c r="J110" s="35">
        <f t="shared" si="29"/>
        <v>0</v>
      </c>
      <c r="K110" s="35">
        <f t="shared" si="29"/>
        <v>0</v>
      </c>
      <c r="L110" s="35">
        <f t="shared" si="29"/>
        <v>0</v>
      </c>
      <c r="M110" s="35">
        <f t="shared" si="29"/>
        <v>2.5</v>
      </c>
      <c r="N110" s="35">
        <f t="shared" si="29"/>
        <v>0</v>
      </c>
      <c r="O110" s="35">
        <f t="shared" si="29"/>
        <v>0</v>
      </c>
      <c r="P110" s="35">
        <f t="shared" si="29"/>
        <v>0</v>
      </c>
      <c r="Q110" s="35">
        <f t="shared" si="29"/>
        <v>0</v>
      </c>
      <c r="R110" s="35">
        <f t="shared" si="29"/>
        <v>0</v>
      </c>
      <c r="S110" s="35">
        <f t="shared" si="29"/>
        <v>2.5</v>
      </c>
      <c r="T110" s="35">
        <f t="shared" si="29"/>
        <v>0</v>
      </c>
      <c r="U110" s="35">
        <f t="shared" si="29"/>
        <v>0</v>
      </c>
      <c r="V110" s="35">
        <f t="shared" si="29"/>
        <v>0</v>
      </c>
      <c r="W110" s="35">
        <f t="shared" si="29"/>
        <v>0</v>
      </c>
      <c r="X110" s="35">
        <f t="shared" si="29"/>
        <v>2.5</v>
      </c>
      <c r="Y110" s="35">
        <f t="shared" si="29"/>
        <v>0</v>
      </c>
      <c r="Z110" s="35">
        <f t="shared" si="29"/>
        <v>0</v>
      </c>
      <c r="AA110" s="35">
        <f t="shared" si="29"/>
        <v>2.5</v>
      </c>
      <c r="AB110" s="35">
        <f t="shared" si="29"/>
        <v>0</v>
      </c>
      <c r="AC110" s="35">
        <f t="shared" si="29"/>
        <v>0</v>
      </c>
      <c r="AD110" s="35">
        <f t="shared" si="29"/>
        <v>0</v>
      </c>
      <c r="AE110" s="35">
        <f t="shared" si="29"/>
        <v>2.5</v>
      </c>
      <c r="AF110" s="35">
        <f t="shared" si="30"/>
        <v>2.5</v>
      </c>
      <c r="AG110" s="221">
        <f t="shared" si="12"/>
        <v>0</v>
      </c>
      <c r="AH110" s="221">
        <f t="shared" si="13"/>
        <v>0</v>
      </c>
      <c r="AI110" s="221">
        <f t="shared" si="14"/>
        <v>0</v>
      </c>
      <c r="AJ110" s="221">
        <f t="shared" si="15"/>
        <v>0</v>
      </c>
      <c r="AK110" s="221">
        <f t="shared" si="16"/>
        <v>0</v>
      </c>
      <c r="AS110" s="213">
        <v>52</v>
      </c>
      <c r="AT110" s="213">
        <v>2.5</v>
      </c>
      <c r="AU110" s="214">
        <v>53</v>
      </c>
      <c r="AV110" s="216">
        <v>2.5</v>
      </c>
      <c r="AW110" s="213">
        <v>54</v>
      </c>
      <c r="AX110" s="217">
        <v>2.5</v>
      </c>
      <c r="AY110" s="214">
        <v>51</v>
      </c>
      <c r="AZ110" s="216">
        <v>2.5</v>
      </c>
      <c r="BA110" s="213">
        <v>52</v>
      </c>
      <c r="BB110" s="213">
        <v>2.5</v>
      </c>
      <c r="BD110" s="277">
        <f t="shared" si="18"/>
        <v>10</v>
      </c>
      <c r="BE110" s="278">
        <f t="shared" si="19"/>
        <v>2.5</v>
      </c>
      <c r="BF110" s="279">
        <f t="shared" si="20"/>
        <v>2.5</v>
      </c>
      <c r="BG110" s="280">
        <f t="shared" si="21"/>
        <v>2.5</v>
      </c>
      <c r="BH110" s="281">
        <f t="shared" si="22"/>
        <v>2.5</v>
      </c>
      <c r="BI110" s="279">
        <f t="shared" si="23"/>
        <v>0</v>
      </c>
      <c r="BJ110" s="303">
        <f t="shared" si="24"/>
        <v>5</v>
      </c>
      <c r="BK110" s="281">
        <f t="shared" si="25"/>
        <v>0</v>
      </c>
      <c r="BL110" s="282">
        <f t="shared" si="26"/>
        <v>25</v>
      </c>
      <c r="BM110" s="283" t="str">
        <f t="shared" si="17"/>
        <v>ปรับปรุง</v>
      </c>
      <c r="BN110" s="284">
        <f t="shared" si="27"/>
        <v>9</v>
      </c>
    </row>
    <row r="111" spans="1:66" ht="14.25" customHeight="1">
      <c r="A111" s="34">
        <f t="shared" si="10"/>
        <v>16</v>
      </c>
      <c r="B111" s="407" t="str">
        <f t="shared" si="10"/>
        <v>เด็กหญิงระพี  โกมุทกลาง</v>
      </c>
      <c r="C111" s="35">
        <f t="shared" si="29"/>
        <v>0</v>
      </c>
      <c r="D111" s="35">
        <f t="shared" si="29"/>
        <v>0</v>
      </c>
      <c r="E111" s="35">
        <f t="shared" si="29"/>
        <v>2.5</v>
      </c>
      <c r="F111" s="35">
        <f t="shared" si="29"/>
        <v>2.5</v>
      </c>
      <c r="G111" s="35">
        <f t="shared" si="29"/>
        <v>0</v>
      </c>
      <c r="H111" s="35">
        <f t="shared" si="29"/>
        <v>2.5</v>
      </c>
      <c r="I111" s="35">
        <f t="shared" si="29"/>
        <v>0</v>
      </c>
      <c r="J111" s="35">
        <f t="shared" si="29"/>
        <v>0</v>
      </c>
      <c r="K111" s="35">
        <f t="shared" si="29"/>
        <v>2.5</v>
      </c>
      <c r="L111" s="35">
        <f t="shared" si="29"/>
        <v>2.5</v>
      </c>
      <c r="M111" s="35">
        <f t="shared" si="29"/>
        <v>0</v>
      </c>
      <c r="N111" s="35">
        <f t="shared" si="29"/>
        <v>0</v>
      </c>
      <c r="O111" s="35">
        <f t="shared" si="29"/>
        <v>0</v>
      </c>
      <c r="P111" s="35">
        <f t="shared" si="29"/>
        <v>0</v>
      </c>
      <c r="Q111" s="35">
        <f t="shared" si="29"/>
        <v>0</v>
      </c>
      <c r="R111" s="35">
        <f t="shared" si="29"/>
        <v>0</v>
      </c>
      <c r="S111" s="35">
        <f t="shared" si="29"/>
        <v>0</v>
      </c>
      <c r="T111" s="35">
        <f t="shared" si="29"/>
        <v>0</v>
      </c>
      <c r="U111" s="35">
        <f t="shared" si="29"/>
        <v>0</v>
      </c>
      <c r="V111" s="35">
        <f t="shared" si="29"/>
        <v>2.5</v>
      </c>
      <c r="W111" s="35">
        <f t="shared" si="29"/>
        <v>0</v>
      </c>
      <c r="X111" s="35">
        <f t="shared" si="29"/>
        <v>0</v>
      </c>
      <c r="Y111" s="35">
        <f t="shared" si="29"/>
        <v>0</v>
      </c>
      <c r="Z111" s="35">
        <f t="shared" si="29"/>
        <v>0</v>
      </c>
      <c r="AA111" s="35">
        <f t="shared" si="29"/>
        <v>2.5</v>
      </c>
      <c r="AB111" s="35">
        <f t="shared" si="29"/>
        <v>2.5</v>
      </c>
      <c r="AC111" s="35">
        <f t="shared" si="29"/>
        <v>0</v>
      </c>
      <c r="AD111" s="35">
        <f t="shared" si="29"/>
        <v>2.5</v>
      </c>
      <c r="AE111" s="35">
        <f t="shared" si="29"/>
        <v>0</v>
      </c>
      <c r="AF111" s="35">
        <f t="shared" si="30"/>
        <v>0</v>
      </c>
      <c r="AG111" s="221">
        <f t="shared" si="12"/>
        <v>0</v>
      </c>
      <c r="AH111" s="221">
        <f t="shared" si="13"/>
        <v>0</v>
      </c>
      <c r="AI111" s="221">
        <f t="shared" si="14"/>
        <v>0</v>
      </c>
      <c r="AJ111" s="221">
        <f t="shared" si="15"/>
        <v>0</v>
      </c>
      <c r="AK111" s="221">
        <f t="shared" si="16"/>
        <v>0</v>
      </c>
      <c r="AS111" s="213">
        <v>53</v>
      </c>
      <c r="AT111" s="213">
        <v>2.5</v>
      </c>
      <c r="AU111" s="214">
        <v>54</v>
      </c>
      <c r="AV111" s="216">
        <v>2.5</v>
      </c>
      <c r="AW111" s="213">
        <v>55</v>
      </c>
      <c r="AX111" s="217">
        <v>2.5</v>
      </c>
      <c r="AY111" s="214">
        <v>53</v>
      </c>
      <c r="AZ111" s="216">
        <v>2.5</v>
      </c>
      <c r="BA111" s="213">
        <v>53</v>
      </c>
      <c r="BB111" s="213">
        <v>2.5</v>
      </c>
      <c r="BD111" s="277">
        <f t="shared" si="18"/>
        <v>7.5</v>
      </c>
      <c r="BE111" s="278">
        <f t="shared" si="19"/>
        <v>5</v>
      </c>
      <c r="BF111" s="279">
        <f t="shared" si="20"/>
        <v>0</v>
      </c>
      <c r="BG111" s="280">
        <f t="shared" si="21"/>
        <v>2.5</v>
      </c>
      <c r="BH111" s="281">
        <f t="shared" si="22"/>
        <v>2.5</v>
      </c>
      <c r="BI111" s="279">
        <f t="shared" si="23"/>
        <v>2.5</v>
      </c>
      <c r="BJ111" s="303">
        <f t="shared" si="24"/>
        <v>2.5</v>
      </c>
      <c r="BK111" s="281">
        <f t="shared" si="25"/>
        <v>0</v>
      </c>
      <c r="BL111" s="282">
        <f t="shared" si="26"/>
        <v>22.5</v>
      </c>
      <c r="BM111" s="283" t="str">
        <f t="shared" si="17"/>
        <v>ปรับปรุง</v>
      </c>
      <c r="BN111" s="284">
        <f t="shared" si="27"/>
        <v>13</v>
      </c>
    </row>
    <row r="112" spans="1:66" ht="14.25" customHeight="1">
      <c r="A112" s="34">
        <f t="shared" ref="A112:B127" si="31">IF(A25&lt;=0,"  ",A25)</f>
        <v>17</v>
      </c>
      <c r="B112" s="407" t="str">
        <f t="shared" si="31"/>
        <v>เด็กหญิงรุ่งรัตน์  แผ้วครบุรี</v>
      </c>
      <c r="C112" s="35">
        <f t="shared" si="29"/>
        <v>0</v>
      </c>
      <c r="D112" s="35">
        <f t="shared" si="29"/>
        <v>0</v>
      </c>
      <c r="E112" s="35">
        <f t="shared" si="29"/>
        <v>2.5</v>
      </c>
      <c r="F112" s="35">
        <f t="shared" si="29"/>
        <v>2.5</v>
      </c>
      <c r="G112" s="35">
        <f t="shared" si="29"/>
        <v>2.5</v>
      </c>
      <c r="H112" s="35">
        <f t="shared" si="29"/>
        <v>2.5</v>
      </c>
      <c r="I112" s="35">
        <f t="shared" si="29"/>
        <v>0</v>
      </c>
      <c r="J112" s="35">
        <f t="shared" si="29"/>
        <v>0</v>
      </c>
      <c r="K112" s="35">
        <f t="shared" si="29"/>
        <v>2.5</v>
      </c>
      <c r="L112" s="35">
        <f t="shared" si="29"/>
        <v>2.5</v>
      </c>
      <c r="M112" s="35">
        <f t="shared" si="29"/>
        <v>2.5</v>
      </c>
      <c r="N112" s="35">
        <f t="shared" si="29"/>
        <v>0</v>
      </c>
      <c r="O112" s="35">
        <f t="shared" si="29"/>
        <v>0</v>
      </c>
      <c r="P112" s="35">
        <f t="shared" si="29"/>
        <v>2.5</v>
      </c>
      <c r="Q112" s="35">
        <f t="shared" si="29"/>
        <v>0</v>
      </c>
      <c r="R112" s="35">
        <f t="shared" si="29"/>
        <v>2.5</v>
      </c>
      <c r="S112" s="35">
        <f t="shared" si="29"/>
        <v>0</v>
      </c>
      <c r="T112" s="35">
        <f t="shared" si="29"/>
        <v>0</v>
      </c>
      <c r="U112" s="35">
        <f t="shared" si="29"/>
        <v>2.5</v>
      </c>
      <c r="V112" s="35">
        <f t="shared" si="29"/>
        <v>0</v>
      </c>
      <c r="W112" s="35">
        <f t="shared" si="29"/>
        <v>0</v>
      </c>
      <c r="X112" s="35">
        <f t="shared" si="29"/>
        <v>0</v>
      </c>
      <c r="Y112" s="35">
        <f t="shared" si="29"/>
        <v>2.5</v>
      </c>
      <c r="Z112" s="35">
        <f t="shared" si="29"/>
        <v>0</v>
      </c>
      <c r="AA112" s="35">
        <f t="shared" si="29"/>
        <v>0</v>
      </c>
      <c r="AB112" s="35">
        <f t="shared" si="29"/>
        <v>2.5</v>
      </c>
      <c r="AC112" s="35">
        <f t="shared" si="29"/>
        <v>0</v>
      </c>
      <c r="AD112" s="35">
        <f t="shared" si="29"/>
        <v>0</v>
      </c>
      <c r="AE112" s="35">
        <f t="shared" si="29"/>
        <v>0</v>
      </c>
      <c r="AF112" s="35">
        <f t="shared" si="30"/>
        <v>2.5</v>
      </c>
      <c r="AG112" s="221">
        <f t="shared" si="12"/>
        <v>0</v>
      </c>
      <c r="AH112" s="221">
        <f t="shared" si="13"/>
        <v>0</v>
      </c>
      <c r="AI112" s="221">
        <f t="shared" si="14"/>
        <v>0</v>
      </c>
      <c r="AJ112" s="221">
        <f t="shared" si="15"/>
        <v>0</v>
      </c>
      <c r="AK112" s="221">
        <f t="shared" si="16"/>
        <v>0</v>
      </c>
      <c r="AS112" s="213"/>
      <c r="AT112" s="213"/>
      <c r="AU112" s="214"/>
      <c r="AV112" s="214"/>
      <c r="AW112" s="213"/>
      <c r="AX112" s="213"/>
      <c r="AY112" s="214"/>
      <c r="AZ112" s="214"/>
      <c r="BA112" s="213"/>
      <c r="BB112" s="213"/>
      <c r="BD112" s="277">
        <f t="shared" si="18"/>
        <v>10</v>
      </c>
      <c r="BE112" s="278">
        <f t="shared" si="19"/>
        <v>10</v>
      </c>
      <c r="BF112" s="279">
        <f t="shared" si="20"/>
        <v>2.5</v>
      </c>
      <c r="BG112" s="280">
        <f t="shared" si="21"/>
        <v>2.5</v>
      </c>
      <c r="BH112" s="281">
        <f t="shared" si="22"/>
        <v>2.5</v>
      </c>
      <c r="BI112" s="279">
        <f t="shared" si="23"/>
        <v>2.5</v>
      </c>
      <c r="BJ112" s="303">
        <f t="shared" si="24"/>
        <v>2.5</v>
      </c>
      <c r="BK112" s="281">
        <f t="shared" si="25"/>
        <v>0</v>
      </c>
      <c r="BL112" s="282">
        <f t="shared" si="26"/>
        <v>32.5</v>
      </c>
      <c r="BM112" s="283" t="str">
        <f t="shared" si="17"/>
        <v>พอใช้</v>
      </c>
      <c r="BN112" s="284">
        <f t="shared" si="27"/>
        <v>4</v>
      </c>
    </row>
    <row r="113" spans="1:66" ht="14.25" customHeight="1">
      <c r="A113" s="34">
        <f t="shared" si="31"/>
        <v>18</v>
      </c>
      <c r="B113" s="407" t="str">
        <f t="shared" si="31"/>
        <v>เด็กหญิงหัทยา  สายโลหิต</v>
      </c>
      <c r="C113" s="35">
        <f t="shared" si="29"/>
        <v>0</v>
      </c>
      <c r="D113" s="35">
        <f t="shared" si="29"/>
        <v>0</v>
      </c>
      <c r="E113" s="35">
        <f t="shared" si="29"/>
        <v>2.5</v>
      </c>
      <c r="F113" s="35">
        <f t="shared" si="29"/>
        <v>2.5</v>
      </c>
      <c r="G113" s="35">
        <f t="shared" si="29"/>
        <v>2.5</v>
      </c>
      <c r="H113" s="35">
        <f t="shared" si="29"/>
        <v>2.5</v>
      </c>
      <c r="I113" s="35">
        <f t="shared" si="29"/>
        <v>0</v>
      </c>
      <c r="J113" s="35">
        <f t="shared" si="29"/>
        <v>0</v>
      </c>
      <c r="K113" s="35">
        <f t="shared" si="29"/>
        <v>2.5</v>
      </c>
      <c r="L113" s="35">
        <f t="shared" si="29"/>
        <v>2.5</v>
      </c>
      <c r="M113" s="35">
        <f t="shared" si="29"/>
        <v>0</v>
      </c>
      <c r="N113" s="35">
        <f t="shared" si="29"/>
        <v>0</v>
      </c>
      <c r="O113" s="35">
        <f t="shared" si="29"/>
        <v>0</v>
      </c>
      <c r="P113" s="35">
        <f t="shared" si="29"/>
        <v>0</v>
      </c>
      <c r="Q113" s="35">
        <f t="shared" si="29"/>
        <v>2.5</v>
      </c>
      <c r="R113" s="35">
        <f t="shared" si="29"/>
        <v>2.5</v>
      </c>
      <c r="S113" s="35">
        <f t="shared" si="29"/>
        <v>2.5</v>
      </c>
      <c r="T113" s="35">
        <f t="shared" si="29"/>
        <v>0</v>
      </c>
      <c r="U113" s="35">
        <f t="shared" si="29"/>
        <v>0</v>
      </c>
      <c r="V113" s="35">
        <f t="shared" si="29"/>
        <v>0</v>
      </c>
      <c r="W113" s="35">
        <f t="shared" si="29"/>
        <v>0</v>
      </c>
      <c r="X113" s="35">
        <f t="shared" si="29"/>
        <v>0</v>
      </c>
      <c r="Y113" s="35">
        <f t="shared" si="29"/>
        <v>0</v>
      </c>
      <c r="Z113" s="35">
        <f t="shared" si="29"/>
        <v>2.5</v>
      </c>
      <c r="AA113" s="35">
        <f>IF(AA26&lt;=0,"  ",IF(AA26=AA$7,AA$6,0))</f>
        <v>0</v>
      </c>
      <c r="AB113" s="35">
        <f>IF(AB26&lt;=0,"  ",IF(AB26=AB$7,AB$6,0))</f>
        <v>0</v>
      </c>
      <c r="AC113" s="35">
        <f>IF(AC26&lt;=0,"  ",IF(AC26=AC$7,AC$6,0))</f>
        <v>2.5</v>
      </c>
      <c r="AD113" s="35">
        <f>IF(AD26&lt;=0,"  ",IF(AD26=AD$7,AD$6,0))</f>
        <v>0</v>
      </c>
      <c r="AE113" s="35">
        <f>IF(AE26&lt;=0,"  ",IF(AE26=AE$7,AE$6,0))</f>
        <v>0</v>
      </c>
      <c r="AF113" s="35">
        <f t="shared" si="30"/>
        <v>0</v>
      </c>
      <c r="AG113" s="221">
        <f t="shared" si="12"/>
        <v>0</v>
      </c>
      <c r="AH113" s="221">
        <f t="shared" si="13"/>
        <v>0</v>
      </c>
      <c r="AI113" s="221">
        <f t="shared" si="14"/>
        <v>0</v>
      </c>
      <c r="AJ113" s="221">
        <f t="shared" si="15"/>
        <v>0</v>
      </c>
      <c r="AK113" s="221">
        <f t="shared" si="16"/>
        <v>0</v>
      </c>
      <c r="AS113" s="213"/>
      <c r="AT113" s="213"/>
      <c r="AU113" s="214"/>
      <c r="AV113" s="214"/>
      <c r="AW113" s="213"/>
      <c r="AX113" s="213"/>
      <c r="AY113" s="214"/>
      <c r="AZ113" s="214"/>
      <c r="BA113" s="213"/>
      <c r="BB113" s="213"/>
      <c r="BD113" s="277">
        <f t="shared" si="18"/>
        <v>10</v>
      </c>
      <c r="BE113" s="278">
        <f t="shared" si="19"/>
        <v>5</v>
      </c>
      <c r="BF113" s="279">
        <f t="shared" si="20"/>
        <v>7.5</v>
      </c>
      <c r="BG113" s="280">
        <f t="shared" si="21"/>
        <v>0</v>
      </c>
      <c r="BH113" s="281">
        <f t="shared" si="22"/>
        <v>2.5</v>
      </c>
      <c r="BI113" s="279">
        <f t="shared" si="23"/>
        <v>2.5</v>
      </c>
      <c r="BJ113" s="303">
        <f t="shared" si="24"/>
        <v>0</v>
      </c>
      <c r="BK113" s="281">
        <f t="shared" si="25"/>
        <v>0</v>
      </c>
      <c r="BL113" s="282">
        <f t="shared" si="26"/>
        <v>27.5</v>
      </c>
      <c r="BM113" s="283" t="str">
        <f t="shared" si="17"/>
        <v>พอใช้</v>
      </c>
      <c r="BN113" s="284">
        <f t="shared" si="27"/>
        <v>7</v>
      </c>
    </row>
    <row r="114" spans="1:66" ht="14.25" customHeight="1">
      <c r="A114" s="34">
        <f t="shared" si="31"/>
        <v>19</v>
      </c>
      <c r="B114" s="407" t="str">
        <f t="shared" si="31"/>
        <v>เด็กหญิงทิตยา  พุฒกลาง</v>
      </c>
      <c r="C114" s="35">
        <f t="shared" ref="C114:AE121" si="32">IF(C27&lt;=0,"  ",IF(C27=C$7,C$6,0))</f>
        <v>2.5</v>
      </c>
      <c r="D114" s="35">
        <f t="shared" si="32"/>
        <v>0</v>
      </c>
      <c r="E114" s="35">
        <f t="shared" si="32"/>
        <v>2.5</v>
      </c>
      <c r="F114" s="35">
        <f t="shared" si="32"/>
        <v>2.5</v>
      </c>
      <c r="G114" s="35">
        <f t="shared" si="32"/>
        <v>0</v>
      </c>
      <c r="H114" s="35">
        <f t="shared" si="32"/>
        <v>2.5</v>
      </c>
      <c r="I114" s="35">
        <f t="shared" si="32"/>
        <v>2.5</v>
      </c>
      <c r="J114" s="35">
        <f t="shared" si="32"/>
        <v>0</v>
      </c>
      <c r="K114" s="35">
        <f t="shared" si="32"/>
        <v>0</v>
      </c>
      <c r="L114" s="35">
        <f t="shared" si="32"/>
        <v>0</v>
      </c>
      <c r="M114" s="35">
        <f t="shared" si="32"/>
        <v>0</v>
      </c>
      <c r="N114" s="35">
        <f t="shared" si="32"/>
        <v>0</v>
      </c>
      <c r="O114" s="35">
        <f t="shared" si="32"/>
        <v>2.5</v>
      </c>
      <c r="P114" s="35">
        <f t="shared" si="32"/>
        <v>0</v>
      </c>
      <c r="Q114" s="35">
        <f t="shared" si="32"/>
        <v>2.5</v>
      </c>
      <c r="R114" s="35">
        <f t="shared" si="32"/>
        <v>2.5</v>
      </c>
      <c r="S114" s="35">
        <f t="shared" si="32"/>
        <v>2.5</v>
      </c>
      <c r="T114" s="35">
        <f t="shared" si="32"/>
        <v>2.5</v>
      </c>
      <c r="U114" s="35">
        <f t="shared" si="32"/>
        <v>0</v>
      </c>
      <c r="V114" s="35">
        <f t="shared" si="32"/>
        <v>0</v>
      </c>
      <c r="W114" s="35">
        <f t="shared" si="32"/>
        <v>0</v>
      </c>
      <c r="X114" s="35">
        <f t="shared" si="32"/>
        <v>0</v>
      </c>
      <c r="Y114" s="35">
        <f t="shared" si="32"/>
        <v>0</v>
      </c>
      <c r="Z114" s="35">
        <f t="shared" si="32"/>
        <v>0</v>
      </c>
      <c r="AA114" s="35">
        <f t="shared" si="32"/>
        <v>0</v>
      </c>
      <c r="AB114" s="35">
        <f t="shared" si="32"/>
        <v>0</v>
      </c>
      <c r="AC114" s="35">
        <f t="shared" si="32"/>
        <v>0</v>
      </c>
      <c r="AD114" s="35">
        <f t="shared" si="32"/>
        <v>0</v>
      </c>
      <c r="AE114" s="35">
        <f t="shared" si="32"/>
        <v>0</v>
      </c>
      <c r="AF114" s="35">
        <f t="shared" si="30"/>
        <v>0</v>
      </c>
      <c r="AG114" s="221">
        <f t="shared" si="12"/>
        <v>0</v>
      </c>
      <c r="AH114" s="221">
        <f t="shared" si="13"/>
        <v>0</v>
      </c>
      <c r="AI114" s="221">
        <f t="shared" si="14"/>
        <v>0</v>
      </c>
      <c r="AJ114" s="221">
        <f t="shared" si="15"/>
        <v>0</v>
      </c>
      <c r="AK114" s="221">
        <f t="shared" si="16"/>
        <v>0</v>
      </c>
      <c r="AS114" s="213"/>
      <c r="AT114" s="213"/>
      <c r="AU114" s="214"/>
      <c r="AV114" s="214"/>
      <c r="AW114" s="213"/>
      <c r="AX114" s="213"/>
      <c r="AY114" s="214"/>
      <c r="AZ114" s="214"/>
      <c r="BA114" s="213"/>
      <c r="BB114" s="213"/>
      <c r="BD114" s="277">
        <f t="shared" si="18"/>
        <v>12.5</v>
      </c>
      <c r="BE114" s="278">
        <f t="shared" si="19"/>
        <v>2.5</v>
      </c>
      <c r="BF114" s="279">
        <f t="shared" si="20"/>
        <v>10</v>
      </c>
      <c r="BG114" s="280">
        <f t="shared" si="21"/>
        <v>0</v>
      </c>
      <c r="BH114" s="281">
        <f t="shared" si="22"/>
        <v>0</v>
      </c>
      <c r="BI114" s="279">
        <f t="shared" si="23"/>
        <v>0</v>
      </c>
      <c r="BJ114" s="303">
        <f t="shared" si="24"/>
        <v>0</v>
      </c>
      <c r="BK114" s="281">
        <f t="shared" si="25"/>
        <v>0</v>
      </c>
      <c r="BL114" s="282">
        <f t="shared" si="26"/>
        <v>25</v>
      </c>
      <c r="BM114" s="283" t="str">
        <f t="shared" si="17"/>
        <v>ปรับปรุง</v>
      </c>
      <c r="BN114" s="284">
        <f t="shared" si="27"/>
        <v>9</v>
      </c>
    </row>
    <row r="115" spans="1:66" ht="14.25" customHeight="1">
      <c r="A115" s="34">
        <f t="shared" si="31"/>
        <v>20</v>
      </c>
      <c r="B115" s="407" t="str">
        <f t="shared" si="31"/>
        <v>เด็กหญิงจารุรัตน์  พูนพิน</v>
      </c>
      <c r="C115" s="35">
        <f t="shared" si="32"/>
        <v>0</v>
      </c>
      <c r="D115" s="35">
        <f t="shared" si="32"/>
        <v>2.5</v>
      </c>
      <c r="E115" s="35">
        <f t="shared" si="32"/>
        <v>0</v>
      </c>
      <c r="F115" s="35">
        <f t="shared" si="32"/>
        <v>0</v>
      </c>
      <c r="G115" s="35">
        <f t="shared" si="32"/>
        <v>0</v>
      </c>
      <c r="H115" s="35">
        <f t="shared" si="32"/>
        <v>2.5</v>
      </c>
      <c r="I115" s="35">
        <f t="shared" si="32"/>
        <v>0</v>
      </c>
      <c r="J115" s="35">
        <f t="shared" si="32"/>
        <v>0</v>
      </c>
      <c r="K115" s="35">
        <f t="shared" si="32"/>
        <v>2.5</v>
      </c>
      <c r="L115" s="35">
        <f t="shared" si="32"/>
        <v>2.5</v>
      </c>
      <c r="M115" s="35">
        <f t="shared" si="32"/>
        <v>2.5</v>
      </c>
      <c r="N115" s="35">
        <f t="shared" si="32"/>
        <v>2.5</v>
      </c>
      <c r="O115" s="35">
        <f t="shared" si="32"/>
        <v>0</v>
      </c>
      <c r="P115" s="35">
        <f t="shared" si="32"/>
        <v>0</v>
      </c>
      <c r="Q115" s="35">
        <f t="shared" si="32"/>
        <v>2.5</v>
      </c>
      <c r="R115" s="35">
        <f t="shared" si="32"/>
        <v>2.5</v>
      </c>
      <c r="S115" s="35">
        <f t="shared" si="32"/>
        <v>0</v>
      </c>
      <c r="T115" s="35">
        <f t="shared" si="32"/>
        <v>0</v>
      </c>
      <c r="U115" s="35">
        <f t="shared" si="32"/>
        <v>0</v>
      </c>
      <c r="V115" s="35">
        <f t="shared" si="32"/>
        <v>0</v>
      </c>
      <c r="W115" s="35">
        <f t="shared" si="32"/>
        <v>0</v>
      </c>
      <c r="X115" s="35">
        <f t="shared" si="32"/>
        <v>2.5</v>
      </c>
      <c r="Y115" s="35">
        <f t="shared" si="32"/>
        <v>2.5</v>
      </c>
      <c r="Z115" s="35">
        <f t="shared" si="32"/>
        <v>0</v>
      </c>
      <c r="AA115" s="35">
        <f t="shared" si="32"/>
        <v>2.5</v>
      </c>
      <c r="AB115" s="35">
        <f t="shared" si="32"/>
        <v>2.5</v>
      </c>
      <c r="AC115" s="35">
        <f t="shared" si="32"/>
        <v>0</v>
      </c>
      <c r="AD115" s="35">
        <f t="shared" si="32"/>
        <v>0</v>
      </c>
      <c r="AE115" s="35">
        <f t="shared" si="32"/>
        <v>2.5</v>
      </c>
      <c r="AF115" s="35">
        <f t="shared" si="30"/>
        <v>2.5</v>
      </c>
      <c r="AG115" s="221">
        <f t="shared" si="12"/>
        <v>0</v>
      </c>
      <c r="AH115" s="221">
        <f t="shared" si="13"/>
        <v>0</v>
      </c>
      <c r="AI115" s="221">
        <f t="shared" si="14"/>
        <v>0</v>
      </c>
      <c r="AJ115" s="221">
        <f t="shared" si="15"/>
        <v>0</v>
      </c>
      <c r="AK115" s="221">
        <f t="shared" si="16"/>
        <v>0</v>
      </c>
      <c r="AS115" s="213"/>
      <c r="AT115" s="213"/>
      <c r="AU115" s="214"/>
      <c r="AV115" s="214"/>
      <c r="AW115" s="213"/>
      <c r="AX115" s="213"/>
      <c r="AY115" s="214"/>
      <c r="AZ115" s="214"/>
      <c r="BA115" s="213"/>
      <c r="BB115" s="213"/>
      <c r="BD115" s="277">
        <f t="shared" si="18"/>
        <v>5</v>
      </c>
      <c r="BE115" s="278">
        <f t="shared" si="19"/>
        <v>10</v>
      </c>
      <c r="BF115" s="279">
        <f t="shared" si="20"/>
        <v>5</v>
      </c>
      <c r="BG115" s="280">
        <f t="shared" si="21"/>
        <v>2.5</v>
      </c>
      <c r="BH115" s="281">
        <f t="shared" si="22"/>
        <v>5</v>
      </c>
      <c r="BI115" s="279">
        <f t="shared" si="23"/>
        <v>2.5</v>
      </c>
      <c r="BJ115" s="303">
        <f t="shared" si="24"/>
        <v>5</v>
      </c>
      <c r="BK115" s="281">
        <f t="shared" si="25"/>
        <v>0</v>
      </c>
      <c r="BL115" s="282">
        <f t="shared" si="26"/>
        <v>35</v>
      </c>
      <c r="BM115" s="283" t="str">
        <f t="shared" si="17"/>
        <v>พอใช้</v>
      </c>
      <c r="BN115" s="284">
        <f t="shared" si="27"/>
        <v>2</v>
      </c>
    </row>
    <row r="116" spans="1:66" ht="14.25" customHeight="1">
      <c r="A116" s="34">
        <f t="shared" si="31"/>
        <v>21</v>
      </c>
      <c r="B116" s="407" t="str">
        <f t="shared" si="31"/>
        <v>เด็กหญิงเบญจมาศ  คำสิงห์นอก</v>
      </c>
      <c r="C116" s="35">
        <f t="shared" si="32"/>
        <v>2.5</v>
      </c>
      <c r="D116" s="35">
        <f t="shared" si="32"/>
        <v>0</v>
      </c>
      <c r="E116" s="35">
        <f t="shared" si="32"/>
        <v>0</v>
      </c>
      <c r="F116" s="35">
        <f t="shared" si="32"/>
        <v>2.5</v>
      </c>
      <c r="G116" s="35">
        <f t="shared" si="32"/>
        <v>0</v>
      </c>
      <c r="H116" s="35">
        <f t="shared" si="32"/>
        <v>2.5</v>
      </c>
      <c r="I116" s="35">
        <f t="shared" si="32"/>
        <v>0</v>
      </c>
      <c r="J116" s="35">
        <f t="shared" si="32"/>
        <v>0</v>
      </c>
      <c r="K116" s="35">
        <f t="shared" si="32"/>
        <v>0</v>
      </c>
      <c r="L116" s="35">
        <f t="shared" si="32"/>
        <v>2.5</v>
      </c>
      <c r="M116" s="35">
        <f t="shared" si="32"/>
        <v>0</v>
      </c>
      <c r="N116" s="35">
        <f t="shared" si="32"/>
        <v>0</v>
      </c>
      <c r="O116" s="35">
        <f t="shared" si="32"/>
        <v>0</v>
      </c>
      <c r="P116" s="35">
        <f t="shared" si="32"/>
        <v>2.5</v>
      </c>
      <c r="Q116" s="35">
        <f t="shared" si="32"/>
        <v>2.5</v>
      </c>
      <c r="R116" s="35">
        <f t="shared" si="32"/>
        <v>2.5</v>
      </c>
      <c r="S116" s="35">
        <f t="shared" si="32"/>
        <v>0</v>
      </c>
      <c r="T116" s="35">
        <f t="shared" si="32"/>
        <v>0</v>
      </c>
      <c r="U116" s="35">
        <f t="shared" si="32"/>
        <v>0</v>
      </c>
      <c r="V116" s="35">
        <f t="shared" si="32"/>
        <v>2.5</v>
      </c>
      <c r="W116" s="35">
        <f t="shared" si="32"/>
        <v>0</v>
      </c>
      <c r="X116" s="35">
        <f t="shared" si="32"/>
        <v>0</v>
      </c>
      <c r="Y116" s="35">
        <f t="shared" si="32"/>
        <v>0</v>
      </c>
      <c r="Z116" s="35">
        <f t="shared" si="32"/>
        <v>0</v>
      </c>
      <c r="AA116" s="35">
        <f t="shared" si="32"/>
        <v>2.5</v>
      </c>
      <c r="AB116" s="35">
        <f t="shared" si="32"/>
        <v>0</v>
      </c>
      <c r="AC116" s="35">
        <f t="shared" si="32"/>
        <v>2.5</v>
      </c>
      <c r="AD116" s="35">
        <f t="shared" si="32"/>
        <v>0</v>
      </c>
      <c r="AE116" s="35">
        <f t="shared" si="32"/>
        <v>2.5</v>
      </c>
      <c r="AF116" s="35">
        <f t="shared" si="30"/>
        <v>2.5</v>
      </c>
      <c r="AG116" s="221">
        <f t="shared" si="12"/>
        <v>0</v>
      </c>
      <c r="AH116" s="221">
        <f t="shared" si="13"/>
        <v>0</v>
      </c>
      <c r="AI116" s="221">
        <f t="shared" si="14"/>
        <v>0</v>
      </c>
      <c r="AJ116" s="221">
        <f t="shared" si="15"/>
        <v>0</v>
      </c>
      <c r="AK116" s="221">
        <f t="shared" si="16"/>
        <v>0</v>
      </c>
      <c r="AS116" s="213"/>
      <c r="AT116" s="213"/>
      <c r="AU116" s="214"/>
      <c r="AV116" s="214"/>
      <c r="AW116" s="213"/>
      <c r="AX116" s="213"/>
      <c r="AY116" s="214"/>
      <c r="AZ116" s="214"/>
      <c r="BA116" s="213"/>
      <c r="BB116" s="213"/>
      <c r="BD116" s="277">
        <f t="shared" si="18"/>
        <v>7.5</v>
      </c>
      <c r="BE116" s="278">
        <f t="shared" si="19"/>
        <v>5</v>
      </c>
      <c r="BF116" s="279">
        <f t="shared" si="20"/>
        <v>5</v>
      </c>
      <c r="BG116" s="280">
        <f t="shared" si="21"/>
        <v>2.5</v>
      </c>
      <c r="BH116" s="281">
        <f t="shared" si="22"/>
        <v>2.5</v>
      </c>
      <c r="BI116" s="279">
        <f t="shared" si="23"/>
        <v>2.5</v>
      </c>
      <c r="BJ116" s="303">
        <f t="shared" si="24"/>
        <v>5</v>
      </c>
      <c r="BK116" s="281">
        <f t="shared" si="25"/>
        <v>0</v>
      </c>
      <c r="BL116" s="282">
        <f t="shared" si="26"/>
        <v>30</v>
      </c>
      <c r="BM116" s="283" t="str">
        <f t="shared" si="17"/>
        <v>พอใช้</v>
      </c>
      <c r="BN116" s="284">
        <f t="shared" si="27"/>
        <v>6</v>
      </c>
    </row>
    <row r="117" spans="1:66" ht="14.25" customHeight="1">
      <c r="A117" s="34">
        <f t="shared" si="31"/>
        <v>22</v>
      </c>
      <c r="B117" s="407" t="str">
        <f t="shared" si="31"/>
        <v>เด็กหญิงชนัญญ์ธิดา  ฤทธิ์เดช</v>
      </c>
      <c r="C117" s="35">
        <f t="shared" si="32"/>
        <v>0</v>
      </c>
      <c r="D117" s="35">
        <f t="shared" si="32"/>
        <v>0</v>
      </c>
      <c r="E117" s="35">
        <f t="shared" si="32"/>
        <v>0</v>
      </c>
      <c r="F117" s="35">
        <f t="shared" si="32"/>
        <v>0</v>
      </c>
      <c r="G117" s="35">
        <f t="shared" si="32"/>
        <v>2.5</v>
      </c>
      <c r="H117" s="35">
        <f t="shared" si="32"/>
        <v>2.5</v>
      </c>
      <c r="I117" s="35">
        <f t="shared" si="32"/>
        <v>2.5</v>
      </c>
      <c r="J117" s="35">
        <f t="shared" si="32"/>
        <v>0</v>
      </c>
      <c r="K117" s="35">
        <f t="shared" si="32"/>
        <v>0</v>
      </c>
      <c r="L117" s="35">
        <f t="shared" si="32"/>
        <v>0</v>
      </c>
      <c r="M117" s="35">
        <f t="shared" si="32"/>
        <v>0</v>
      </c>
      <c r="N117" s="35">
        <f t="shared" si="32"/>
        <v>0</v>
      </c>
      <c r="O117" s="35">
        <f t="shared" si="32"/>
        <v>0</v>
      </c>
      <c r="P117" s="35">
        <f t="shared" si="32"/>
        <v>0</v>
      </c>
      <c r="Q117" s="35">
        <f t="shared" si="32"/>
        <v>0</v>
      </c>
      <c r="R117" s="35">
        <f t="shared" si="32"/>
        <v>0</v>
      </c>
      <c r="S117" s="35">
        <f t="shared" si="32"/>
        <v>2.5</v>
      </c>
      <c r="T117" s="35">
        <f t="shared" si="32"/>
        <v>0</v>
      </c>
      <c r="U117" s="35">
        <f t="shared" si="32"/>
        <v>0</v>
      </c>
      <c r="V117" s="35">
        <f t="shared" si="32"/>
        <v>2.5</v>
      </c>
      <c r="W117" s="35">
        <f t="shared" si="32"/>
        <v>2.5</v>
      </c>
      <c r="X117" s="35">
        <f t="shared" si="32"/>
        <v>0</v>
      </c>
      <c r="Y117" s="35">
        <f t="shared" si="32"/>
        <v>2.5</v>
      </c>
      <c r="Z117" s="35">
        <f t="shared" si="32"/>
        <v>0</v>
      </c>
      <c r="AA117" s="35">
        <f t="shared" si="32"/>
        <v>0</v>
      </c>
      <c r="AB117" s="35">
        <f t="shared" si="32"/>
        <v>0</v>
      </c>
      <c r="AC117" s="35">
        <f t="shared" si="32"/>
        <v>2.5</v>
      </c>
      <c r="AD117" s="35">
        <f t="shared" si="32"/>
        <v>0</v>
      </c>
      <c r="AE117" s="35">
        <f t="shared" si="32"/>
        <v>0</v>
      </c>
      <c r="AF117" s="35">
        <f t="shared" ref="AF117:AF128" si="33">IF(AF30&lt;=0,"  ",IF(AF30=AF$7,AF$6,0))</f>
        <v>0</v>
      </c>
      <c r="AG117" s="221">
        <f t="shared" si="12"/>
        <v>0</v>
      </c>
      <c r="AH117" s="221">
        <f t="shared" si="13"/>
        <v>0</v>
      </c>
      <c r="AI117" s="221">
        <f t="shared" si="14"/>
        <v>0</v>
      </c>
      <c r="AJ117" s="221">
        <f t="shared" si="15"/>
        <v>0</v>
      </c>
      <c r="AK117" s="221">
        <f t="shared" si="16"/>
        <v>0</v>
      </c>
      <c r="AS117" s="213"/>
      <c r="AT117" s="213"/>
      <c r="AU117" s="214"/>
      <c r="AV117" s="214"/>
      <c r="AW117" s="213"/>
      <c r="AX117" s="213"/>
      <c r="AY117" s="214"/>
      <c r="AZ117" s="214"/>
      <c r="BA117" s="213"/>
      <c r="BB117" s="213"/>
      <c r="BD117" s="277">
        <f t="shared" si="18"/>
        <v>7.5</v>
      </c>
      <c r="BE117" s="278">
        <f t="shared" si="19"/>
        <v>0</v>
      </c>
      <c r="BF117" s="279">
        <f t="shared" si="20"/>
        <v>2.5</v>
      </c>
      <c r="BG117" s="280">
        <f t="shared" si="21"/>
        <v>5</v>
      </c>
      <c r="BH117" s="281">
        <f t="shared" si="22"/>
        <v>2.5</v>
      </c>
      <c r="BI117" s="279">
        <f t="shared" si="23"/>
        <v>2.5</v>
      </c>
      <c r="BJ117" s="303">
        <f t="shared" si="24"/>
        <v>0</v>
      </c>
      <c r="BK117" s="281">
        <f t="shared" si="25"/>
        <v>0</v>
      </c>
      <c r="BL117" s="282">
        <f t="shared" si="26"/>
        <v>20</v>
      </c>
      <c r="BM117" s="283" t="str">
        <f t="shared" si="17"/>
        <v>ปรับปรุง</v>
      </c>
      <c r="BN117" s="284">
        <f t="shared" si="27"/>
        <v>14</v>
      </c>
    </row>
    <row r="118" spans="1:66" ht="14.25" customHeight="1">
      <c r="A118" s="34">
        <f t="shared" si="31"/>
        <v>23</v>
      </c>
      <c r="B118" s="34" t="str">
        <f t="shared" si="31"/>
        <v xml:space="preserve">  </v>
      </c>
      <c r="C118" s="35" t="str">
        <f t="shared" si="32"/>
        <v xml:space="preserve">  </v>
      </c>
      <c r="D118" s="35" t="str">
        <f t="shared" si="32"/>
        <v xml:space="preserve">  </v>
      </c>
      <c r="E118" s="35" t="str">
        <f t="shared" si="32"/>
        <v xml:space="preserve">  </v>
      </c>
      <c r="F118" s="35" t="str">
        <f t="shared" si="32"/>
        <v xml:space="preserve">  </v>
      </c>
      <c r="G118" s="35" t="str">
        <f t="shared" si="32"/>
        <v xml:space="preserve">  </v>
      </c>
      <c r="H118" s="35" t="str">
        <f t="shared" si="32"/>
        <v xml:space="preserve">  </v>
      </c>
      <c r="I118" s="35" t="str">
        <f t="shared" si="32"/>
        <v xml:space="preserve">  </v>
      </c>
      <c r="J118" s="35" t="str">
        <f t="shared" si="32"/>
        <v xml:space="preserve">  </v>
      </c>
      <c r="K118" s="35" t="str">
        <f t="shared" si="32"/>
        <v xml:space="preserve">  </v>
      </c>
      <c r="L118" s="35" t="str">
        <f t="shared" si="32"/>
        <v xml:space="preserve">  </v>
      </c>
      <c r="M118" s="35" t="str">
        <f t="shared" si="32"/>
        <v xml:space="preserve">  </v>
      </c>
      <c r="N118" s="35" t="str">
        <f t="shared" si="32"/>
        <v xml:space="preserve">  </v>
      </c>
      <c r="O118" s="35" t="str">
        <f t="shared" si="32"/>
        <v xml:space="preserve">  </v>
      </c>
      <c r="P118" s="35" t="str">
        <f t="shared" si="32"/>
        <v xml:space="preserve">  </v>
      </c>
      <c r="Q118" s="35" t="str">
        <f t="shared" si="32"/>
        <v xml:space="preserve">  </v>
      </c>
      <c r="R118" s="35" t="str">
        <f t="shared" si="32"/>
        <v xml:space="preserve">  </v>
      </c>
      <c r="S118" s="35" t="str">
        <f t="shared" si="32"/>
        <v xml:space="preserve">  </v>
      </c>
      <c r="T118" s="35" t="str">
        <f t="shared" si="32"/>
        <v xml:space="preserve">  </v>
      </c>
      <c r="U118" s="35" t="str">
        <f t="shared" si="32"/>
        <v xml:space="preserve">  </v>
      </c>
      <c r="V118" s="35" t="str">
        <f t="shared" si="32"/>
        <v xml:space="preserve">  </v>
      </c>
      <c r="W118" s="35" t="str">
        <f t="shared" si="32"/>
        <v xml:space="preserve">  </v>
      </c>
      <c r="X118" s="35" t="str">
        <f t="shared" si="32"/>
        <v xml:space="preserve">  </v>
      </c>
      <c r="Y118" s="35" t="str">
        <f t="shared" si="32"/>
        <v xml:space="preserve">  </v>
      </c>
      <c r="Z118" s="35" t="str">
        <f t="shared" si="32"/>
        <v xml:space="preserve">  </v>
      </c>
      <c r="AA118" s="35" t="str">
        <f t="shared" si="32"/>
        <v xml:space="preserve">  </v>
      </c>
      <c r="AB118" s="35" t="str">
        <f t="shared" si="32"/>
        <v xml:space="preserve">  </v>
      </c>
      <c r="AC118" s="35" t="str">
        <f t="shared" si="32"/>
        <v xml:space="preserve">  </v>
      </c>
      <c r="AD118" s="35" t="str">
        <f t="shared" si="32"/>
        <v xml:space="preserve">  </v>
      </c>
      <c r="AE118" s="35" t="str">
        <f t="shared" si="32"/>
        <v xml:space="preserve">  </v>
      </c>
      <c r="AF118" s="35" t="str">
        <f t="shared" si="33"/>
        <v xml:space="preserve">  </v>
      </c>
      <c r="AG118" s="221">
        <f t="shared" si="12"/>
        <v>0</v>
      </c>
      <c r="AH118" s="221">
        <f t="shared" si="13"/>
        <v>0</v>
      </c>
      <c r="AI118" s="221">
        <f t="shared" si="14"/>
        <v>0</v>
      </c>
      <c r="AJ118" s="221">
        <f t="shared" si="15"/>
        <v>0</v>
      </c>
      <c r="AK118" s="221">
        <f t="shared" si="16"/>
        <v>0</v>
      </c>
      <c r="AS118" s="213"/>
      <c r="AT118" s="213"/>
      <c r="AU118" s="214"/>
      <c r="AV118" s="214"/>
      <c r="AW118" s="213"/>
      <c r="AX118" s="213"/>
      <c r="AY118" s="214"/>
      <c r="AZ118" s="214"/>
      <c r="BA118" s="213"/>
      <c r="BB118" s="213"/>
      <c r="BD118" s="277">
        <f t="shared" si="18"/>
        <v>0</v>
      </c>
      <c r="BE118" s="278">
        <f t="shared" si="19"/>
        <v>0</v>
      </c>
      <c r="BF118" s="279">
        <f t="shared" si="20"/>
        <v>0</v>
      </c>
      <c r="BG118" s="280">
        <f t="shared" si="21"/>
        <v>0</v>
      </c>
      <c r="BH118" s="281">
        <f t="shared" si="22"/>
        <v>0</v>
      </c>
      <c r="BI118" s="279">
        <f t="shared" si="23"/>
        <v>0</v>
      </c>
      <c r="BJ118" s="303">
        <f t="shared" si="24"/>
        <v>0</v>
      </c>
      <c r="BK118" s="281">
        <f t="shared" si="25"/>
        <v>0</v>
      </c>
      <c r="BL118" s="282">
        <f t="shared" si="26"/>
        <v>0</v>
      </c>
      <c r="BM118" s="283" t="str">
        <f t="shared" si="17"/>
        <v>ปรับปรุง</v>
      </c>
      <c r="BN118" s="284">
        <f t="shared" si="27"/>
        <v>22</v>
      </c>
    </row>
    <row r="119" spans="1:66" ht="14.25" customHeight="1">
      <c r="A119" s="34">
        <f t="shared" si="31"/>
        <v>24</v>
      </c>
      <c r="B119" s="34" t="str">
        <f t="shared" si="31"/>
        <v xml:space="preserve">  </v>
      </c>
      <c r="C119" s="35" t="str">
        <f t="shared" si="32"/>
        <v xml:space="preserve">  </v>
      </c>
      <c r="D119" s="35" t="str">
        <f t="shared" si="32"/>
        <v xml:space="preserve">  </v>
      </c>
      <c r="E119" s="35" t="str">
        <f t="shared" si="32"/>
        <v xml:space="preserve">  </v>
      </c>
      <c r="F119" s="35" t="str">
        <f t="shared" si="32"/>
        <v xml:space="preserve">  </v>
      </c>
      <c r="G119" s="35" t="str">
        <f t="shared" si="32"/>
        <v xml:space="preserve">  </v>
      </c>
      <c r="H119" s="35" t="str">
        <f t="shared" si="32"/>
        <v xml:space="preserve">  </v>
      </c>
      <c r="I119" s="35" t="str">
        <f t="shared" si="32"/>
        <v xml:space="preserve">  </v>
      </c>
      <c r="J119" s="35" t="str">
        <f t="shared" si="32"/>
        <v xml:space="preserve">  </v>
      </c>
      <c r="K119" s="35" t="str">
        <f t="shared" si="32"/>
        <v xml:space="preserve">  </v>
      </c>
      <c r="L119" s="35" t="str">
        <f t="shared" si="32"/>
        <v xml:space="preserve">  </v>
      </c>
      <c r="M119" s="35" t="str">
        <f t="shared" si="32"/>
        <v xml:space="preserve">  </v>
      </c>
      <c r="N119" s="35" t="str">
        <f t="shared" si="32"/>
        <v xml:space="preserve">  </v>
      </c>
      <c r="O119" s="35" t="str">
        <f t="shared" si="32"/>
        <v xml:space="preserve">  </v>
      </c>
      <c r="P119" s="35" t="str">
        <f t="shared" si="32"/>
        <v xml:space="preserve">  </v>
      </c>
      <c r="Q119" s="35" t="str">
        <f t="shared" si="32"/>
        <v xml:space="preserve">  </v>
      </c>
      <c r="R119" s="35" t="str">
        <f t="shared" si="32"/>
        <v xml:space="preserve">  </v>
      </c>
      <c r="S119" s="35" t="str">
        <f t="shared" si="32"/>
        <v xml:space="preserve">  </v>
      </c>
      <c r="T119" s="35" t="str">
        <f t="shared" si="32"/>
        <v xml:space="preserve">  </v>
      </c>
      <c r="U119" s="35" t="str">
        <f t="shared" si="32"/>
        <v xml:space="preserve">  </v>
      </c>
      <c r="V119" s="35" t="str">
        <f t="shared" si="32"/>
        <v xml:space="preserve">  </v>
      </c>
      <c r="W119" s="35" t="str">
        <f t="shared" si="32"/>
        <v xml:space="preserve">  </v>
      </c>
      <c r="X119" s="35" t="str">
        <f t="shared" si="32"/>
        <v xml:space="preserve">  </v>
      </c>
      <c r="Y119" s="35" t="str">
        <f t="shared" si="32"/>
        <v xml:space="preserve">  </v>
      </c>
      <c r="Z119" s="35" t="str">
        <f t="shared" si="32"/>
        <v xml:space="preserve">  </v>
      </c>
      <c r="AA119" s="35" t="str">
        <f t="shared" si="32"/>
        <v xml:space="preserve">  </v>
      </c>
      <c r="AB119" s="35" t="str">
        <f t="shared" si="32"/>
        <v xml:space="preserve">  </v>
      </c>
      <c r="AC119" s="35" t="str">
        <f t="shared" si="32"/>
        <v xml:space="preserve">  </v>
      </c>
      <c r="AD119" s="35" t="str">
        <f t="shared" si="32"/>
        <v xml:space="preserve">  </v>
      </c>
      <c r="AE119" s="35" t="str">
        <f t="shared" si="32"/>
        <v xml:space="preserve">  </v>
      </c>
      <c r="AF119" s="35" t="str">
        <f t="shared" si="33"/>
        <v xml:space="preserve">  </v>
      </c>
      <c r="AG119" s="221">
        <f t="shared" si="12"/>
        <v>0</v>
      </c>
      <c r="AH119" s="221">
        <f t="shared" si="13"/>
        <v>0</v>
      </c>
      <c r="AI119" s="221">
        <f t="shared" si="14"/>
        <v>0</v>
      </c>
      <c r="AJ119" s="221">
        <f t="shared" si="15"/>
        <v>0</v>
      </c>
      <c r="AK119" s="221">
        <f t="shared" si="16"/>
        <v>0</v>
      </c>
      <c r="AS119" s="165"/>
      <c r="AT119" s="165"/>
      <c r="AU119" s="165"/>
      <c r="AV119" s="165"/>
      <c r="AW119" s="165"/>
      <c r="AX119" s="165"/>
      <c r="AY119" s="165"/>
      <c r="AZ119" s="165"/>
      <c r="BA119" s="165"/>
      <c r="BB119" s="165"/>
      <c r="BD119" s="277">
        <f t="shared" si="18"/>
        <v>0</v>
      </c>
      <c r="BE119" s="278">
        <f t="shared" si="19"/>
        <v>0</v>
      </c>
      <c r="BF119" s="279">
        <f t="shared" si="20"/>
        <v>0</v>
      </c>
      <c r="BG119" s="280">
        <f t="shared" si="21"/>
        <v>0</v>
      </c>
      <c r="BH119" s="281">
        <f t="shared" si="22"/>
        <v>0</v>
      </c>
      <c r="BI119" s="279">
        <f t="shared" si="23"/>
        <v>0</v>
      </c>
      <c r="BJ119" s="303">
        <f t="shared" si="24"/>
        <v>0</v>
      </c>
      <c r="BK119" s="281">
        <f t="shared" si="25"/>
        <v>0</v>
      </c>
      <c r="BL119" s="282">
        <f t="shared" si="26"/>
        <v>0</v>
      </c>
      <c r="BM119" s="283" t="str">
        <f t="shared" si="17"/>
        <v>ปรับปรุง</v>
      </c>
      <c r="BN119" s="284">
        <f t="shared" si="27"/>
        <v>22</v>
      </c>
    </row>
    <row r="120" spans="1:66" ht="14.25" customHeight="1">
      <c r="A120" s="34">
        <f t="shared" si="31"/>
        <v>25</v>
      </c>
      <c r="B120" s="34" t="str">
        <f t="shared" si="31"/>
        <v xml:space="preserve">  </v>
      </c>
      <c r="C120" s="35" t="str">
        <f t="shared" si="32"/>
        <v xml:space="preserve">  </v>
      </c>
      <c r="D120" s="35" t="str">
        <f t="shared" si="32"/>
        <v xml:space="preserve">  </v>
      </c>
      <c r="E120" s="35" t="str">
        <f t="shared" si="32"/>
        <v xml:space="preserve">  </v>
      </c>
      <c r="F120" s="35" t="str">
        <f t="shared" si="32"/>
        <v xml:space="preserve">  </v>
      </c>
      <c r="G120" s="35" t="str">
        <f t="shared" si="32"/>
        <v xml:space="preserve">  </v>
      </c>
      <c r="H120" s="35" t="str">
        <f t="shared" si="32"/>
        <v xml:space="preserve">  </v>
      </c>
      <c r="I120" s="35" t="str">
        <f t="shared" si="32"/>
        <v xml:space="preserve">  </v>
      </c>
      <c r="J120" s="35" t="str">
        <f t="shared" si="32"/>
        <v xml:space="preserve">  </v>
      </c>
      <c r="K120" s="35" t="str">
        <f t="shared" si="32"/>
        <v xml:space="preserve">  </v>
      </c>
      <c r="L120" s="35" t="str">
        <f t="shared" si="32"/>
        <v xml:space="preserve">  </v>
      </c>
      <c r="M120" s="35" t="str">
        <f t="shared" si="32"/>
        <v xml:space="preserve">  </v>
      </c>
      <c r="N120" s="35" t="str">
        <f t="shared" si="32"/>
        <v xml:space="preserve">  </v>
      </c>
      <c r="O120" s="35" t="str">
        <f t="shared" si="32"/>
        <v xml:space="preserve">  </v>
      </c>
      <c r="P120" s="35" t="str">
        <f t="shared" si="32"/>
        <v xml:space="preserve">  </v>
      </c>
      <c r="Q120" s="35" t="str">
        <f t="shared" si="32"/>
        <v xml:space="preserve">  </v>
      </c>
      <c r="R120" s="35" t="str">
        <f t="shared" si="32"/>
        <v xml:space="preserve">  </v>
      </c>
      <c r="S120" s="35" t="str">
        <f t="shared" si="32"/>
        <v xml:space="preserve">  </v>
      </c>
      <c r="T120" s="35" t="str">
        <f t="shared" si="32"/>
        <v xml:space="preserve">  </v>
      </c>
      <c r="U120" s="35" t="str">
        <f t="shared" si="32"/>
        <v xml:space="preserve">  </v>
      </c>
      <c r="V120" s="35" t="str">
        <f t="shared" si="32"/>
        <v xml:space="preserve">  </v>
      </c>
      <c r="W120" s="35" t="str">
        <f t="shared" si="32"/>
        <v xml:space="preserve">  </v>
      </c>
      <c r="X120" s="35" t="str">
        <f t="shared" si="32"/>
        <v xml:space="preserve">  </v>
      </c>
      <c r="Y120" s="35" t="str">
        <f t="shared" si="32"/>
        <v xml:space="preserve">  </v>
      </c>
      <c r="Z120" s="35" t="str">
        <f t="shared" si="32"/>
        <v xml:space="preserve">  </v>
      </c>
      <c r="AA120" s="35" t="str">
        <f t="shared" si="32"/>
        <v xml:space="preserve">  </v>
      </c>
      <c r="AB120" s="35" t="str">
        <f t="shared" si="32"/>
        <v xml:space="preserve">  </v>
      </c>
      <c r="AC120" s="35" t="str">
        <f t="shared" si="32"/>
        <v xml:space="preserve">  </v>
      </c>
      <c r="AD120" s="35" t="str">
        <f t="shared" si="32"/>
        <v xml:space="preserve">  </v>
      </c>
      <c r="AE120" s="35" t="str">
        <f t="shared" si="32"/>
        <v xml:space="preserve">  </v>
      </c>
      <c r="AF120" s="35" t="str">
        <f t="shared" si="33"/>
        <v xml:space="preserve">  </v>
      </c>
      <c r="AG120" s="221">
        <f t="shared" si="12"/>
        <v>0</v>
      </c>
      <c r="AH120" s="221">
        <f t="shared" si="13"/>
        <v>0</v>
      </c>
      <c r="AI120" s="221">
        <f t="shared" si="14"/>
        <v>0</v>
      </c>
      <c r="AJ120" s="221">
        <f t="shared" si="15"/>
        <v>0</v>
      </c>
      <c r="AK120" s="221">
        <f t="shared" si="16"/>
        <v>0</v>
      </c>
      <c r="AS120" s="165"/>
      <c r="AT120" s="165"/>
      <c r="AU120" s="165"/>
      <c r="AV120" s="165"/>
      <c r="AW120" s="165"/>
      <c r="AX120" s="165"/>
      <c r="AY120" s="165"/>
      <c r="AZ120" s="165"/>
      <c r="BA120" s="165"/>
      <c r="BB120" s="165"/>
      <c r="BD120" s="277">
        <f t="shared" si="18"/>
        <v>0</v>
      </c>
      <c r="BE120" s="278">
        <f t="shared" si="19"/>
        <v>0</v>
      </c>
      <c r="BF120" s="279">
        <f t="shared" si="20"/>
        <v>0</v>
      </c>
      <c r="BG120" s="280">
        <f t="shared" si="21"/>
        <v>0</v>
      </c>
      <c r="BH120" s="281">
        <f t="shared" si="22"/>
        <v>0</v>
      </c>
      <c r="BI120" s="279">
        <f t="shared" si="23"/>
        <v>0</v>
      </c>
      <c r="BJ120" s="303">
        <f t="shared" si="24"/>
        <v>0</v>
      </c>
      <c r="BK120" s="281">
        <f t="shared" si="25"/>
        <v>0</v>
      </c>
      <c r="BL120" s="282">
        <f t="shared" si="26"/>
        <v>0</v>
      </c>
      <c r="BM120" s="283" t="str">
        <f t="shared" si="17"/>
        <v>ปรับปรุง</v>
      </c>
      <c r="BN120" s="284">
        <f t="shared" si="27"/>
        <v>22</v>
      </c>
    </row>
    <row r="121" spans="1:66" ht="14.25" customHeight="1">
      <c r="A121" s="34">
        <f t="shared" si="31"/>
        <v>26</v>
      </c>
      <c r="B121" s="34" t="str">
        <f t="shared" si="31"/>
        <v xml:space="preserve">  </v>
      </c>
      <c r="C121" s="35" t="str">
        <f t="shared" si="32"/>
        <v xml:space="preserve">  </v>
      </c>
      <c r="D121" s="35" t="str">
        <f t="shared" si="32"/>
        <v xml:space="preserve">  </v>
      </c>
      <c r="E121" s="35" t="str">
        <f t="shared" si="32"/>
        <v xml:space="preserve">  </v>
      </c>
      <c r="F121" s="35" t="str">
        <f t="shared" si="32"/>
        <v xml:space="preserve">  </v>
      </c>
      <c r="G121" s="35" t="str">
        <f t="shared" si="32"/>
        <v xml:space="preserve">  </v>
      </c>
      <c r="H121" s="35" t="str">
        <f t="shared" si="32"/>
        <v xml:space="preserve">  </v>
      </c>
      <c r="I121" s="35" t="str">
        <f t="shared" si="32"/>
        <v xml:space="preserve">  </v>
      </c>
      <c r="J121" s="35" t="str">
        <f t="shared" si="32"/>
        <v xml:space="preserve">  </v>
      </c>
      <c r="K121" s="35" t="str">
        <f t="shared" si="32"/>
        <v xml:space="preserve">  </v>
      </c>
      <c r="L121" s="35" t="str">
        <f t="shared" si="32"/>
        <v xml:space="preserve">  </v>
      </c>
      <c r="M121" s="35" t="str">
        <f t="shared" si="32"/>
        <v xml:space="preserve">  </v>
      </c>
      <c r="N121" s="35" t="str">
        <f t="shared" si="32"/>
        <v xml:space="preserve">  </v>
      </c>
      <c r="O121" s="35" t="str">
        <f t="shared" si="32"/>
        <v xml:space="preserve">  </v>
      </c>
      <c r="P121" s="35" t="str">
        <f t="shared" si="32"/>
        <v xml:space="preserve">  </v>
      </c>
      <c r="Q121" s="35" t="str">
        <f t="shared" si="32"/>
        <v xml:space="preserve">  </v>
      </c>
      <c r="R121" s="35" t="str">
        <f t="shared" si="32"/>
        <v xml:space="preserve">  </v>
      </c>
      <c r="S121" s="35" t="str">
        <f t="shared" si="32"/>
        <v xml:space="preserve">  </v>
      </c>
      <c r="T121" s="35" t="str">
        <f t="shared" si="32"/>
        <v xml:space="preserve">  </v>
      </c>
      <c r="U121" s="35" t="str">
        <f t="shared" si="32"/>
        <v xml:space="preserve">  </v>
      </c>
      <c r="V121" s="35" t="str">
        <f t="shared" si="32"/>
        <v xml:space="preserve">  </v>
      </c>
      <c r="W121" s="35" t="str">
        <f t="shared" si="32"/>
        <v xml:space="preserve">  </v>
      </c>
      <c r="X121" s="35" t="str">
        <f t="shared" si="32"/>
        <v xml:space="preserve">  </v>
      </c>
      <c r="Y121" s="35" t="str">
        <f t="shared" si="32"/>
        <v xml:space="preserve">  </v>
      </c>
      <c r="Z121" s="35" t="str">
        <f t="shared" si="32"/>
        <v xml:space="preserve">  </v>
      </c>
      <c r="AA121" s="35" t="str">
        <f>IF(AA34&lt;=0,"  ",IF(AA34=AA$7,AA$6,0))</f>
        <v xml:space="preserve">  </v>
      </c>
      <c r="AB121" s="35" t="str">
        <f>IF(AB34&lt;=0,"  ",IF(AB34=AB$7,AB$6,0))</f>
        <v xml:space="preserve">  </v>
      </c>
      <c r="AC121" s="35" t="str">
        <f>IF(AC34&lt;=0,"  ",IF(AC34=AC$7,AC$6,0))</f>
        <v xml:space="preserve">  </v>
      </c>
      <c r="AD121" s="35" t="str">
        <f>IF(AD34&lt;=0,"  ",IF(AD34=AD$7,AD$6,0))</f>
        <v xml:space="preserve">  </v>
      </c>
      <c r="AE121" s="35" t="str">
        <f>IF(AE34&lt;=0,"  ",IF(AE34=AE$7,AE$6,0))</f>
        <v xml:space="preserve">  </v>
      </c>
      <c r="AF121" s="35" t="str">
        <f t="shared" si="33"/>
        <v xml:space="preserve">  </v>
      </c>
      <c r="AG121" s="221">
        <f t="shared" si="12"/>
        <v>0</v>
      </c>
      <c r="AH121" s="221">
        <f t="shared" si="13"/>
        <v>0</v>
      </c>
      <c r="AI121" s="221">
        <f t="shared" si="14"/>
        <v>0</v>
      </c>
      <c r="AJ121" s="221">
        <f t="shared" si="15"/>
        <v>0</v>
      </c>
      <c r="AK121" s="221">
        <f t="shared" si="16"/>
        <v>0</v>
      </c>
      <c r="AS121" s="165"/>
      <c r="AT121" s="165"/>
      <c r="AU121" s="165"/>
      <c r="AV121" s="165"/>
      <c r="AW121" s="165"/>
      <c r="AX121" s="165"/>
      <c r="AY121" s="165"/>
      <c r="AZ121" s="165"/>
      <c r="BA121" s="165"/>
      <c r="BB121" s="165"/>
      <c r="BD121" s="277">
        <f t="shared" si="18"/>
        <v>0</v>
      </c>
      <c r="BE121" s="278">
        <f t="shared" si="19"/>
        <v>0</v>
      </c>
      <c r="BF121" s="279">
        <f t="shared" si="20"/>
        <v>0</v>
      </c>
      <c r="BG121" s="280">
        <f t="shared" si="21"/>
        <v>0</v>
      </c>
      <c r="BH121" s="281">
        <f t="shared" si="22"/>
        <v>0</v>
      </c>
      <c r="BI121" s="279">
        <f t="shared" si="23"/>
        <v>0</v>
      </c>
      <c r="BJ121" s="303">
        <f t="shared" si="24"/>
        <v>0</v>
      </c>
      <c r="BK121" s="281">
        <f t="shared" si="25"/>
        <v>0</v>
      </c>
      <c r="BL121" s="282">
        <f t="shared" si="26"/>
        <v>0</v>
      </c>
      <c r="BM121" s="283" t="str">
        <f t="shared" si="17"/>
        <v>ปรับปรุง</v>
      </c>
      <c r="BN121" s="284">
        <f t="shared" si="27"/>
        <v>22</v>
      </c>
    </row>
    <row r="122" spans="1:66" ht="14.25" customHeight="1">
      <c r="A122" s="34">
        <f t="shared" si="31"/>
        <v>27</v>
      </c>
      <c r="B122" s="34" t="str">
        <f t="shared" si="31"/>
        <v xml:space="preserve">  </v>
      </c>
      <c r="C122" s="35" t="str">
        <f t="shared" ref="C122:AE129" si="34">IF(C35&lt;=0,"  ",IF(C35=C$7,C$6,0))</f>
        <v xml:space="preserve">  </v>
      </c>
      <c r="D122" s="35" t="str">
        <f t="shared" si="34"/>
        <v xml:space="preserve">  </v>
      </c>
      <c r="E122" s="35" t="str">
        <f t="shared" si="34"/>
        <v xml:space="preserve">  </v>
      </c>
      <c r="F122" s="35" t="str">
        <f t="shared" si="34"/>
        <v xml:space="preserve">  </v>
      </c>
      <c r="G122" s="35" t="str">
        <f t="shared" si="34"/>
        <v xml:space="preserve">  </v>
      </c>
      <c r="H122" s="35" t="str">
        <f t="shared" si="34"/>
        <v xml:space="preserve">  </v>
      </c>
      <c r="I122" s="35" t="str">
        <f t="shared" si="34"/>
        <v xml:space="preserve">  </v>
      </c>
      <c r="J122" s="35" t="str">
        <f t="shared" si="34"/>
        <v xml:space="preserve">  </v>
      </c>
      <c r="K122" s="35" t="str">
        <f t="shared" si="34"/>
        <v xml:space="preserve">  </v>
      </c>
      <c r="L122" s="35" t="str">
        <f t="shared" si="34"/>
        <v xml:space="preserve">  </v>
      </c>
      <c r="M122" s="35" t="str">
        <f t="shared" si="34"/>
        <v xml:space="preserve">  </v>
      </c>
      <c r="N122" s="35" t="str">
        <f t="shared" si="34"/>
        <v xml:space="preserve">  </v>
      </c>
      <c r="O122" s="35" t="str">
        <f t="shared" si="34"/>
        <v xml:space="preserve">  </v>
      </c>
      <c r="P122" s="35" t="str">
        <f t="shared" si="34"/>
        <v xml:space="preserve">  </v>
      </c>
      <c r="Q122" s="35" t="str">
        <f t="shared" si="34"/>
        <v xml:space="preserve">  </v>
      </c>
      <c r="R122" s="35" t="str">
        <f t="shared" si="34"/>
        <v xml:space="preserve">  </v>
      </c>
      <c r="S122" s="35" t="str">
        <f t="shared" si="34"/>
        <v xml:space="preserve">  </v>
      </c>
      <c r="T122" s="35" t="str">
        <f t="shared" si="34"/>
        <v xml:space="preserve">  </v>
      </c>
      <c r="U122" s="35" t="str">
        <f t="shared" si="34"/>
        <v xml:space="preserve">  </v>
      </c>
      <c r="V122" s="35" t="str">
        <f t="shared" si="34"/>
        <v xml:space="preserve">  </v>
      </c>
      <c r="W122" s="35" t="str">
        <f t="shared" si="34"/>
        <v xml:space="preserve">  </v>
      </c>
      <c r="X122" s="35" t="str">
        <f t="shared" si="34"/>
        <v xml:space="preserve">  </v>
      </c>
      <c r="Y122" s="35" t="str">
        <f t="shared" si="34"/>
        <v xml:space="preserve">  </v>
      </c>
      <c r="Z122" s="35" t="str">
        <f t="shared" si="34"/>
        <v xml:space="preserve">  </v>
      </c>
      <c r="AA122" s="35" t="str">
        <f t="shared" si="34"/>
        <v xml:space="preserve">  </v>
      </c>
      <c r="AB122" s="35" t="str">
        <f t="shared" si="34"/>
        <v xml:space="preserve">  </v>
      </c>
      <c r="AC122" s="35" t="str">
        <f t="shared" si="34"/>
        <v xml:space="preserve">  </v>
      </c>
      <c r="AD122" s="35" t="str">
        <f t="shared" si="34"/>
        <v xml:space="preserve">  </v>
      </c>
      <c r="AE122" s="35" t="str">
        <f t="shared" si="34"/>
        <v xml:space="preserve">  </v>
      </c>
      <c r="AF122" s="35" t="str">
        <f t="shared" si="33"/>
        <v xml:space="preserve">  </v>
      </c>
      <c r="AG122" s="221">
        <f t="shared" si="12"/>
        <v>0</v>
      </c>
      <c r="AH122" s="221">
        <f t="shared" si="13"/>
        <v>0</v>
      </c>
      <c r="AI122" s="221">
        <f t="shared" si="14"/>
        <v>0</v>
      </c>
      <c r="AJ122" s="221">
        <f t="shared" si="15"/>
        <v>0</v>
      </c>
      <c r="AK122" s="221">
        <f t="shared" si="16"/>
        <v>0</v>
      </c>
      <c r="AS122" s="165"/>
      <c r="AT122" s="165"/>
      <c r="AU122" s="165"/>
      <c r="AV122" s="165"/>
      <c r="AW122" s="165"/>
      <c r="AX122" s="165"/>
      <c r="AY122" s="165"/>
      <c r="AZ122" s="165"/>
      <c r="BA122" s="165"/>
      <c r="BB122" s="165"/>
      <c r="BD122" s="277">
        <f t="shared" si="18"/>
        <v>0</v>
      </c>
      <c r="BE122" s="278">
        <f t="shared" si="19"/>
        <v>0</v>
      </c>
      <c r="BF122" s="279">
        <f t="shared" si="20"/>
        <v>0</v>
      </c>
      <c r="BG122" s="280">
        <f t="shared" si="21"/>
        <v>0</v>
      </c>
      <c r="BH122" s="281">
        <f t="shared" si="22"/>
        <v>0</v>
      </c>
      <c r="BI122" s="279">
        <f t="shared" si="23"/>
        <v>0</v>
      </c>
      <c r="BJ122" s="303">
        <f t="shared" si="24"/>
        <v>0</v>
      </c>
      <c r="BK122" s="281">
        <f t="shared" si="25"/>
        <v>0</v>
      </c>
      <c r="BL122" s="282">
        <f t="shared" si="26"/>
        <v>0</v>
      </c>
      <c r="BM122" s="283" t="str">
        <f t="shared" si="17"/>
        <v>ปรับปรุง</v>
      </c>
      <c r="BN122" s="284">
        <f t="shared" si="27"/>
        <v>22</v>
      </c>
    </row>
    <row r="123" spans="1:66" ht="14.25" customHeight="1">
      <c r="A123" s="34">
        <f t="shared" si="31"/>
        <v>28</v>
      </c>
      <c r="B123" s="34" t="str">
        <f t="shared" si="31"/>
        <v xml:space="preserve">  </v>
      </c>
      <c r="C123" s="35" t="str">
        <f t="shared" si="34"/>
        <v xml:space="preserve">  </v>
      </c>
      <c r="D123" s="35" t="str">
        <f t="shared" si="34"/>
        <v xml:space="preserve">  </v>
      </c>
      <c r="E123" s="35" t="str">
        <f t="shared" si="34"/>
        <v xml:space="preserve">  </v>
      </c>
      <c r="F123" s="35" t="str">
        <f t="shared" si="34"/>
        <v xml:space="preserve">  </v>
      </c>
      <c r="G123" s="35" t="str">
        <f t="shared" si="34"/>
        <v xml:space="preserve">  </v>
      </c>
      <c r="H123" s="35" t="str">
        <f t="shared" si="34"/>
        <v xml:space="preserve">  </v>
      </c>
      <c r="I123" s="35" t="str">
        <f t="shared" si="34"/>
        <v xml:space="preserve">  </v>
      </c>
      <c r="J123" s="35" t="str">
        <f t="shared" si="34"/>
        <v xml:space="preserve">  </v>
      </c>
      <c r="K123" s="35" t="str">
        <f t="shared" si="34"/>
        <v xml:space="preserve">  </v>
      </c>
      <c r="L123" s="35" t="str">
        <f t="shared" si="34"/>
        <v xml:space="preserve">  </v>
      </c>
      <c r="M123" s="35" t="str">
        <f t="shared" si="34"/>
        <v xml:space="preserve">  </v>
      </c>
      <c r="N123" s="35" t="str">
        <f t="shared" si="34"/>
        <v xml:space="preserve">  </v>
      </c>
      <c r="O123" s="35" t="str">
        <f t="shared" si="34"/>
        <v xml:space="preserve">  </v>
      </c>
      <c r="P123" s="35" t="str">
        <f t="shared" si="34"/>
        <v xml:space="preserve">  </v>
      </c>
      <c r="Q123" s="35" t="str">
        <f t="shared" si="34"/>
        <v xml:space="preserve">  </v>
      </c>
      <c r="R123" s="35" t="str">
        <f t="shared" si="34"/>
        <v xml:space="preserve">  </v>
      </c>
      <c r="S123" s="35" t="str">
        <f t="shared" si="34"/>
        <v xml:space="preserve">  </v>
      </c>
      <c r="T123" s="35" t="str">
        <f t="shared" si="34"/>
        <v xml:space="preserve">  </v>
      </c>
      <c r="U123" s="35" t="str">
        <f t="shared" si="34"/>
        <v xml:space="preserve">  </v>
      </c>
      <c r="V123" s="35" t="str">
        <f t="shared" si="34"/>
        <v xml:space="preserve">  </v>
      </c>
      <c r="W123" s="35" t="str">
        <f t="shared" si="34"/>
        <v xml:space="preserve">  </v>
      </c>
      <c r="X123" s="35" t="str">
        <f t="shared" si="34"/>
        <v xml:space="preserve">  </v>
      </c>
      <c r="Y123" s="35" t="str">
        <f t="shared" si="34"/>
        <v xml:space="preserve">  </v>
      </c>
      <c r="Z123" s="35" t="str">
        <f t="shared" si="34"/>
        <v xml:space="preserve">  </v>
      </c>
      <c r="AA123" s="35" t="str">
        <f t="shared" si="34"/>
        <v xml:space="preserve">  </v>
      </c>
      <c r="AB123" s="35" t="str">
        <f t="shared" si="34"/>
        <v xml:space="preserve">  </v>
      </c>
      <c r="AC123" s="35" t="str">
        <f t="shared" si="34"/>
        <v xml:space="preserve">  </v>
      </c>
      <c r="AD123" s="35" t="str">
        <f t="shared" si="34"/>
        <v xml:space="preserve">  </v>
      </c>
      <c r="AE123" s="35" t="str">
        <f t="shared" si="34"/>
        <v xml:space="preserve">  </v>
      </c>
      <c r="AF123" s="35" t="str">
        <f t="shared" si="33"/>
        <v xml:space="preserve">  </v>
      </c>
      <c r="AG123" s="221">
        <f t="shared" si="12"/>
        <v>0</v>
      </c>
      <c r="AH123" s="221">
        <f t="shared" si="13"/>
        <v>0</v>
      </c>
      <c r="AI123" s="221">
        <f t="shared" si="14"/>
        <v>0</v>
      </c>
      <c r="AJ123" s="221">
        <f t="shared" si="15"/>
        <v>0</v>
      </c>
      <c r="AK123" s="221">
        <f t="shared" si="16"/>
        <v>0</v>
      </c>
      <c r="BD123" s="277">
        <f t="shared" si="18"/>
        <v>0</v>
      </c>
      <c r="BE123" s="278">
        <f t="shared" si="19"/>
        <v>0</v>
      </c>
      <c r="BF123" s="279">
        <f t="shared" si="20"/>
        <v>0</v>
      </c>
      <c r="BG123" s="280">
        <f t="shared" si="21"/>
        <v>0</v>
      </c>
      <c r="BH123" s="281">
        <f t="shared" si="22"/>
        <v>0</v>
      </c>
      <c r="BI123" s="279">
        <f t="shared" si="23"/>
        <v>0</v>
      </c>
      <c r="BJ123" s="303">
        <f t="shared" si="24"/>
        <v>0</v>
      </c>
      <c r="BK123" s="281">
        <f t="shared" si="25"/>
        <v>0</v>
      </c>
      <c r="BL123" s="282">
        <f t="shared" si="26"/>
        <v>0</v>
      </c>
      <c r="BM123" s="283" t="str">
        <f t="shared" si="17"/>
        <v>ปรับปรุง</v>
      </c>
      <c r="BN123" s="284">
        <f t="shared" si="27"/>
        <v>22</v>
      </c>
    </row>
    <row r="124" spans="1:66" ht="14.25" customHeight="1">
      <c r="A124" s="34">
        <f t="shared" si="31"/>
        <v>29</v>
      </c>
      <c r="B124" s="34" t="str">
        <f t="shared" si="31"/>
        <v xml:space="preserve">  </v>
      </c>
      <c r="C124" s="35" t="str">
        <f t="shared" si="34"/>
        <v xml:space="preserve">  </v>
      </c>
      <c r="D124" s="35" t="str">
        <f t="shared" si="34"/>
        <v xml:space="preserve">  </v>
      </c>
      <c r="E124" s="35" t="str">
        <f t="shared" si="34"/>
        <v xml:space="preserve">  </v>
      </c>
      <c r="F124" s="35" t="str">
        <f t="shared" si="34"/>
        <v xml:space="preserve">  </v>
      </c>
      <c r="G124" s="35" t="str">
        <f t="shared" si="34"/>
        <v xml:space="preserve">  </v>
      </c>
      <c r="H124" s="35" t="str">
        <f t="shared" si="34"/>
        <v xml:space="preserve">  </v>
      </c>
      <c r="I124" s="35" t="str">
        <f t="shared" si="34"/>
        <v xml:space="preserve">  </v>
      </c>
      <c r="J124" s="35" t="str">
        <f t="shared" si="34"/>
        <v xml:space="preserve">  </v>
      </c>
      <c r="K124" s="35" t="str">
        <f t="shared" si="34"/>
        <v xml:space="preserve">  </v>
      </c>
      <c r="L124" s="35" t="str">
        <f t="shared" si="34"/>
        <v xml:space="preserve">  </v>
      </c>
      <c r="M124" s="35" t="str">
        <f t="shared" si="34"/>
        <v xml:space="preserve">  </v>
      </c>
      <c r="N124" s="35" t="str">
        <f t="shared" si="34"/>
        <v xml:space="preserve">  </v>
      </c>
      <c r="O124" s="35" t="str">
        <f t="shared" si="34"/>
        <v xml:space="preserve">  </v>
      </c>
      <c r="P124" s="35" t="str">
        <f t="shared" si="34"/>
        <v xml:space="preserve">  </v>
      </c>
      <c r="Q124" s="35" t="str">
        <f t="shared" si="34"/>
        <v xml:space="preserve">  </v>
      </c>
      <c r="R124" s="35" t="str">
        <f t="shared" si="34"/>
        <v xml:space="preserve">  </v>
      </c>
      <c r="S124" s="35" t="str">
        <f t="shared" si="34"/>
        <v xml:space="preserve">  </v>
      </c>
      <c r="T124" s="35" t="str">
        <f t="shared" si="34"/>
        <v xml:space="preserve">  </v>
      </c>
      <c r="U124" s="35" t="str">
        <f t="shared" si="34"/>
        <v xml:space="preserve">  </v>
      </c>
      <c r="V124" s="35" t="str">
        <f t="shared" si="34"/>
        <v xml:space="preserve">  </v>
      </c>
      <c r="W124" s="35" t="str">
        <f t="shared" si="34"/>
        <v xml:space="preserve">  </v>
      </c>
      <c r="X124" s="35" t="str">
        <f t="shared" si="34"/>
        <v xml:space="preserve">  </v>
      </c>
      <c r="Y124" s="35" t="str">
        <f t="shared" si="34"/>
        <v xml:space="preserve">  </v>
      </c>
      <c r="Z124" s="35" t="str">
        <f t="shared" si="34"/>
        <v xml:space="preserve">  </v>
      </c>
      <c r="AA124" s="35" t="str">
        <f t="shared" si="34"/>
        <v xml:space="preserve">  </v>
      </c>
      <c r="AB124" s="35" t="str">
        <f t="shared" si="34"/>
        <v xml:space="preserve">  </v>
      </c>
      <c r="AC124" s="35" t="str">
        <f t="shared" si="34"/>
        <v xml:space="preserve">  </v>
      </c>
      <c r="AD124" s="35" t="str">
        <f t="shared" si="34"/>
        <v xml:space="preserve">  </v>
      </c>
      <c r="AE124" s="35" t="str">
        <f t="shared" si="34"/>
        <v xml:space="preserve">  </v>
      </c>
      <c r="AF124" s="35" t="str">
        <f t="shared" si="33"/>
        <v xml:space="preserve">  </v>
      </c>
      <c r="AG124" s="221">
        <f t="shared" si="12"/>
        <v>0</v>
      </c>
      <c r="AH124" s="221">
        <f t="shared" si="13"/>
        <v>0</v>
      </c>
      <c r="AI124" s="221">
        <f t="shared" si="14"/>
        <v>0</v>
      </c>
      <c r="AJ124" s="221">
        <f t="shared" si="15"/>
        <v>0</v>
      </c>
      <c r="AK124" s="221">
        <f t="shared" si="16"/>
        <v>0</v>
      </c>
      <c r="BD124" s="277">
        <f t="shared" si="18"/>
        <v>0</v>
      </c>
      <c r="BE124" s="278">
        <f t="shared" si="19"/>
        <v>0</v>
      </c>
      <c r="BF124" s="279">
        <f t="shared" si="20"/>
        <v>0</v>
      </c>
      <c r="BG124" s="280">
        <f t="shared" si="21"/>
        <v>0</v>
      </c>
      <c r="BH124" s="281">
        <f t="shared" si="22"/>
        <v>0</v>
      </c>
      <c r="BI124" s="279">
        <f t="shared" si="23"/>
        <v>0</v>
      </c>
      <c r="BJ124" s="303">
        <f t="shared" si="24"/>
        <v>0</v>
      </c>
      <c r="BK124" s="281">
        <f t="shared" si="25"/>
        <v>0</v>
      </c>
      <c r="BL124" s="282">
        <f t="shared" si="26"/>
        <v>0</v>
      </c>
      <c r="BM124" s="283" t="str">
        <f t="shared" si="17"/>
        <v>ปรับปรุง</v>
      </c>
      <c r="BN124" s="284">
        <f t="shared" si="27"/>
        <v>22</v>
      </c>
    </row>
    <row r="125" spans="1:66" ht="14.25" customHeight="1">
      <c r="A125" s="34">
        <f t="shared" si="31"/>
        <v>30</v>
      </c>
      <c r="B125" s="34" t="str">
        <f t="shared" si="31"/>
        <v xml:space="preserve">  </v>
      </c>
      <c r="C125" s="35" t="str">
        <f t="shared" si="34"/>
        <v xml:space="preserve">  </v>
      </c>
      <c r="D125" s="35" t="str">
        <f t="shared" si="34"/>
        <v xml:space="preserve">  </v>
      </c>
      <c r="E125" s="35" t="str">
        <f t="shared" si="34"/>
        <v xml:space="preserve">  </v>
      </c>
      <c r="F125" s="35" t="str">
        <f t="shared" si="34"/>
        <v xml:space="preserve">  </v>
      </c>
      <c r="G125" s="35" t="str">
        <f t="shared" si="34"/>
        <v xml:space="preserve">  </v>
      </c>
      <c r="H125" s="35" t="str">
        <f t="shared" si="34"/>
        <v xml:space="preserve">  </v>
      </c>
      <c r="I125" s="35" t="str">
        <f t="shared" si="34"/>
        <v xml:space="preserve">  </v>
      </c>
      <c r="J125" s="35" t="str">
        <f t="shared" si="34"/>
        <v xml:space="preserve">  </v>
      </c>
      <c r="K125" s="35" t="str">
        <f t="shared" si="34"/>
        <v xml:space="preserve">  </v>
      </c>
      <c r="L125" s="35" t="str">
        <f t="shared" si="34"/>
        <v xml:space="preserve">  </v>
      </c>
      <c r="M125" s="35" t="str">
        <f t="shared" si="34"/>
        <v xml:space="preserve">  </v>
      </c>
      <c r="N125" s="35" t="str">
        <f t="shared" si="34"/>
        <v xml:space="preserve">  </v>
      </c>
      <c r="O125" s="35" t="str">
        <f t="shared" si="34"/>
        <v xml:space="preserve">  </v>
      </c>
      <c r="P125" s="35" t="str">
        <f t="shared" si="34"/>
        <v xml:space="preserve">  </v>
      </c>
      <c r="Q125" s="35" t="str">
        <f t="shared" si="34"/>
        <v xml:space="preserve">  </v>
      </c>
      <c r="R125" s="35" t="str">
        <f t="shared" si="34"/>
        <v xml:space="preserve">  </v>
      </c>
      <c r="S125" s="35" t="str">
        <f t="shared" si="34"/>
        <v xml:space="preserve">  </v>
      </c>
      <c r="T125" s="35" t="str">
        <f t="shared" si="34"/>
        <v xml:space="preserve">  </v>
      </c>
      <c r="U125" s="35" t="str">
        <f t="shared" si="34"/>
        <v xml:space="preserve">  </v>
      </c>
      <c r="V125" s="35" t="str">
        <f t="shared" si="34"/>
        <v xml:space="preserve">  </v>
      </c>
      <c r="W125" s="35" t="str">
        <f t="shared" si="34"/>
        <v xml:space="preserve">  </v>
      </c>
      <c r="X125" s="35" t="str">
        <f t="shared" si="34"/>
        <v xml:space="preserve">  </v>
      </c>
      <c r="Y125" s="35" t="str">
        <f t="shared" si="34"/>
        <v xml:space="preserve">  </v>
      </c>
      <c r="Z125" s="35" t="str">
        <f t="shared" si="34"/>
        <v xml:space="preserve">  </v>
      </c>
      <c r="AA125" s="35" t="str">
        <f t="shared" si="34"/>
        <v xml:space="preserve">  </v>
      </c>
      <c r="AB125" s="35" t="str">
        <f t="shared" si="34"/>
        <v xml:space="preserve">  </v>
      </c>
      <c r="AC125" s="35" t="str">
        <f t="shared" si="34"/>
        <v xml:space="preserve">  </v>
      </c>
      <c r="AD125" s="35" t="str">
        <f t="shared" si="34"/>
        <v xml:space="preserve">  </v>
      </c>
      <c r="AE125" s="35" t="str">
        <f t="shared" si="34"/>
        <v xml:space="preserve">  </v>
      </c>
      <c r="AF125" s="35" t="str">
        <f t="shared" si="33"/>
        <v xml:space="preserve">  </v>
      </c>
      <c r="AG125" s="221">
        <f t="shared" si="12"/>
        <v>0</v>
      </c>
      <c r="AH125" s="221">
        <f t="shared" si="13"/>
        <v>0</v>
      </c>
      <c r="AI125" s="221">
        <f t="shared" si="14"/>
        <v>0</v>
      </c>
      <c r="AJ125" s="221">
        <f t="shared" si="15"/>
        <v>0</v>
      </c>
      <c r="AK125" s="221">
        <f t="shared" si="16"/>
        <v>0</v>
      </c>
      <c r="BD125" s="277">
        <f t="shared" si="18"/>
        <v>0</v>
      </c>
      <c r="BE125" s="278">
        <f t="shared" si="19"/>
        <v>0</v>
      </c>
      <c r="BF125" s="279">
        <f t="shared" si="20"/>
        <v>0</v>
      </c>
      <c r="BG125" s="280">
        <f t="shared" si="21"/>
        <v>0</v>
      </c>
      <c r="BH125" s="281">
        <f t="shared" si="22"/>
        <v>0</v>
      </c>
      <c r="BI125" s="279">
        <f t="shared" si="23"/>
        <v>0</v>
      </c>
      <c r="BJ125" s="303">
        <f t="shared" si="24"/>
        <v>0</v>
      </c>
      <c r="BK125" s="281">
        <f t="shared" si="25"/>
        <v>0</v>
      </c>
      <c r="BL125" s="282">
        <f t="shared" si="26"/>
        <v>0</v>
      </c>
      <c r="BM125" s="283" t="str">
        <f t="shared" si="17"/>
        <v>ปรับปรุง</v>
      </c>
      <c r="BN125" s="284">
        <f t="shared" si="27"/>
        <v>22</v>
      </c>
    </row>
    <row r="126" spans="1:66" ht="14.25" customHeight="1">
      <c r="A126" s="34">
        <f t="shared" si="31"/>
        <v>31</v>
      </c>
      <c r="B126" s="34" t="str">
        <f t="shared" si="31"/>
        <v xml:space="preserve">  </v>
      </c>
      <c r="C126" s="35" t="str">
        <f t="shared" si="34"/>
        <v xml:space="preserve">  </v>
      </c>
      <c r="D126" s="35" t="str">
        <f t="shared" si="34"/>
        <v xml:space="preserve">  </v>
      </c>
      <c r="E126" s="35" t="str">
        <f t="shared" si="34"/>
        <v xml:space="preserve">  </v>
      </c>
      <c r="F126" s="35" t="str">
        <f t="shared" si="34"/>
        <v xml:space="preserve">  </v>
      </c>
      <c r="G126" s="35" t="str">
        <f t="shared" si="34"/>
        <v xml:space="preserve">  </v>
      </c>
      <c r="H126" s="35" t="str">
        <f t="shared" si="34"/>
        <v xml:space="preserve">  </v>
      </c>
      <c r="I126" s="35" t="str">
        <f t="shared" si="34"/>
        <v xml:space="preserve">  </v>
      </c>
      <c r="J126" s="35" t="str">
        <f t="shared" si="34"/>
        <v xml:space="preserve">  </v>
      </c>
      <c r="K126" s="35" t="str">
        <f t="shared" si="34"/>
        <v xml:space="preserve">  </v>
      </c>
      <c r="L126" s="35" t="str">
        <f t="shared" si="34"/>
        <v xml:space="preserve">  </v>
      </c>
      <c r="M126" s="35" t="str">
        <f t="shared" si="34"/>
        <v xml:space="preserve">  </v>
      </c>
      <c r="N126" s="35" t="str">
        <f t="shared" si="34"/>
        <v xml:space="preserve">  </v>
      </c>
      <c r="O126" s="35" t="str">
        <f t="shared" si="34"/>
        <v xml:space="preserve">  </v>
      </c>
      <c r="P126" s="35" t="str">
        <f t="shared" si="34"/>
        <v xml:space="preserve">  </v>
      </c>
      <c r="Q126" s="35" t="str">
        <f t="shared" si="34"/>
        <v xml:space="preserve">  </v>
      </c>
      <c r="R126" s="35" t="str">
        <f t="shared" si="34"/>
        <v xml:space="preserve">  </v>
      </c>
      <c r="S126" s="35" t="str">
        <f t="shared" si="34"/>
        <v xml:space="preserve">  </v>
      </c>
      <c r="T126" s="35" t="str">
        <f t="shared" si="34"/>
        <v xml:space="preserve">  </v>
      </c>
      <c r="U126" s="35" t="str">
        <f t="shared" si="34"/>
        <v xml:space="preserve">  </v>
      </c>
      <c r="V126" s="35" t="str">
        <f t="shared" si="34"/>
        <v xml:space="preserve">  </v>
      </c>
      <c r="W126" s="35" t="str">
        <f t="shared" si="34"/>
        <v xml:space="preserve">  </v>
      </c>
      <c r="X126" s="35" t="str">
        <f t="shared" si="34"/>
        <v xml:space="preserve">  </v>
      </c>
      <c r="Y126" s="35" t="str">
        <f t="shared" si="34"/>
        <v xml:space="preserve">  </v>
      </c>
      <c r="Z126" s="35" t="str">
        <f t="shared" si="34"/>
        <v xml:space="preserve">  </v>
      </c>
      <c r="AA126" s="35" t="str">
        <f t="shared" si="34"/>
        <v xml:space="preserve">  </v>
      </c>
      <c r="AB126" s="35" t="str">
        <f t="shared" si="34"/>
        <v xml:space="preserve">  </v>
      </c>
      <c r="AC126" s="35" t="str">
        <f t="shared" si="34"/>
        <v xml:space="preserve">  </v>
      </c>
      <c r="AD126" s="35" t="str">
        <f t="shared" si="34"/>
        <v xml:space="preserve">  </v>
      </c>
      <c r="AE126" s="35" t="str">
        <f t="shared" si="34"/>
        <v xml:space="preserve">  </v>
      </c>
      <c r="AF126" s="35" t="str">
        <f t="shared" si="33"/>
        <v xml:space="preserve">  </v>
      </c>
      <c r="AG126" s="221">
        <f t="shared" si="12"/>
        <v>0</v>
      </c>
      <c r="AH126" s="221">
        <f t="shared" si="13"/>
        <v>0</v>
      </c>
      <c r="AI126" s="221">
        <f t="shared" si="14"/>
        <v>0</v>
      </c>
      <c r="AJ126" s="221">
        <f t="shared" si="15"/>
        <v>0</v>
      </c>
      <c r="AK126" s="221">
        <f t="shared" si="16"/>
        <v>0</v>
      </c>
      <c r="BD126" s="277">
        <f t="shared" si="18"/>
        <v>0</v>
      </c>
      <c r="BE126" s="278">
        <f t="shared" si="19"/>
        <v>0</v>
      </c>
      <c r="BF126" s="279">
        <f t="shared" si="20"/>
        <v>0</v>
      </c>
      <c r="BG126" s="280">
        <f t="shared" si="21"/>
        <v>0</v>
      </c>
      <c r="BH126" s="281">
        <f t="shared" si="22"/>
        <v>0</v>
      </c>
      <c r="BI126" s="279">
        <f t="shared" si="23"/>
        <v>0</v>
      </c>
      <c r="BJ126" s="303">
        <f t="shared" si="24"/>
        <v>0</v>
      </c>
      <c r="BK126" s="281">
        <f t="shared" si="25"/>
        <v>0</v>
      </c>
      <c r="BL126" s="282">
        <f t="shared" si="26"/>
        <v>0</v>
      </c>
      <c r="BM126" s="283" t="str">
        <f t="shared" si="17"/>
        <v>ปรับปรุง</v>
      </c>
      <c r="BN126" s="284">
        <f t="shared" si="27"/>
        <v>22</v>
      </c>
    </row>
    <row r="127" spans="1:66" ht="14.25" customHeight="1">
      <c r="A127" s="34">
        <f t="shared" si="31"/>
        <v>32</v>
      </c>
      <c r="B127" s="34" t="str">
        <f t="shared" si="31"/>
        <v xml:space="preserve">  </v>
      </c>
      <c r="C127" s="35" t="str">
        <f t="shared" si="34"/>
        <v xml:space="preserve">  </v>
      </c>
      <c r="D127" s="35" t="str">
        <f t="shared" si="34"/>
        <v xml:space="preserve">  </v>
      </c>
      <c r="E127" s="35" t="str">
        <f t="shared" si="34"/>
        <v xml:space="preserve">  </v>
      </c>
      <c r="F127" s="35" t="str">
        <f t="shared" si="34"/>
        <v xml:space="preserve">  </v>
      </c>
      <c r="G127" s="35" t="str">
        <f t="shared" si="34"/>
        <v xml:space="preserve">  </v>
      </c>
      <c r="H127" s="35" t="str">
        <f t="shared" si="34"/>
        <v xml:space="preserve">  </v>
      </c>
      <c r="I127" s="35" t="str">
        <f t="shared" si="34"/>
        <v xml:space="preserve">  </v>
      </c>
      <c r="J127" s="35" t="str">
        <f t="shared" si="34"/>
        <v xml:space="preserve">  </v>
      </c>
      <c r="K127" s="35" t="str">
        <f t="shared" si="34"/>
        <v xml:space="preserve">  </v>
      </c>
      <c r="L127" s="35" t="str">
        <f t="shared" si="34"/>
        <v xml:space="preserve">  </v>
      </c>
      <c r="M127" s="35" t="str">
        <f t="shared" si="34"/>
        <v xml:space="preserve">  </v>
      </c>
      <c r="N127" s="35" t="str">
        <f t="shared" si="34"/>
        <v xml:space="preserve">  </v>
      </c>
      <c r="O127" s="35" t="str">
        <f t="shared" si="34"/>
        <v xml:space="preserve">  </v>
      </c>
      <c r="P127" s="35" t="str">
        <f t="shared" si="34"/>
        <v xml:space="preserve">  </v>
      </c>
      <c r="Q127" s="35" t="str">
        <f t="shared" si="34"/>
        <v xml:space="preserve">  </v>
      </c>
      <c r="R127" s="35" t="str">
        <f t="shared" si="34"/>
        <v xml:space="preserve">  </v>
      </c>
      <c r="S127" s="35" t="str">
        <f t="shared" si="34"/>
        <v xml:space="preserve">  </v>
      </c>
      <c r="T127" s="35" t="str">
        <f t="shared" si="34"/>
        <v xml:space="preserve">  </v>
      </c>
      <c r="U127" s="35" t="str">
        <f t="shared" si="34"/>
        <v xml:space="preserve">  </v>
      </c>
      <c r="V127" s="35" t="str">
        <f t="shared" si="34"/>
        <v xml:space="preserve">  </v>
      </c>
      <c r="W127" s="35" t="str">
        <f t="shared" si="34"/>
        <v xml:space="preserve">  </v>
      </c>
      <c r="X127" s="35" t="str">
        <f t="shared" si="34"/>
        <v xml:space="preserve">  </v>
      </c>
      <c r="Y127" s="35" t="str">
        <f t="shared" si="34"/>
        <v xml:space="preserve">  </v>
      </c>
      <c r="Z127" s="35" t="str">
        <f t="shared" si="34"/>
        <v xml:space="preserve">  </v>
      </c>
      <c r="AA127" s="35" t="str">
        <f t="shared" si="34"/>
        <v xml:space="preserve">  </v>
      </c>
      <c r="AB127" s="35" t="str">
        <f t="shared" si="34"/>
        <v xml:space="preserve">  </v>
      </c>
      <c r="AC127" s="35" t="str">
        <f t="shared" si="34"/>
        <v xml:space="preserve">  </v>
      </c>
      <c r="AD127" s="35" t="str">
        <f t="shared" si="34"/>
        <v xml:space="preserve">  </v>
      </c>
      <c r="AE127" s="35" t="str">
        <f t="shared" si="34"/>
        <v xml:space="preserve">  </v>
      </c>
      <c r="AF127" s="35" t="str">
        <f t="shared" si="33"/>
        <v xml:space="preserve">  </v>
      </c>
      <c r="AG127" s="221">
        <f t="shared" si="12"/>
        <v>0</v>
      </c>
      <c r="AH127" s="221">
        <f t="shared" si="13"/>
        <v>0</v>
      </c>
      <c r="AI127" s="221">
        <f t="shared" si="14"/>
        <v>0</v>
      </c>
      <c r="AJ127" s="221">
        <f t="shared" si="15"/>
        <v>0</v>
      </c>
      <c r="AK127" s="221">
        <f t="shared" si="16"/>
        <v>0</v>
      </c>
      <c r="BD127" s="277">
        <f t="shared" si="18"/>
        <v>0</v>
      </c>
      <c r="BE127" s="278">
        <f t="shared" si="19"/>
        <v>0</v>
      </c>
      <c r="BF127" s="279">
        <f t="shared" si="20"/>
        <v>0</v>
      </c>
      <c r="BG127" s="280">
        <f t="shared" si="21"/>
        <v>0</v>
      </c>
      <c r="BH127" s="281">
        <f t="shared" si="22"/>
        <v>0</v>
      </c>
      <c r="BI127" s="279">
        <f t="shared" si="23"/>
        <v>0</v>
      </c>
      <c r="BJ127" s="303">
        <f t="shared" si="24"/>
        <v>0</v>
      </c>
      <c r="BK127" s="281">
        <f t="shared" si="25"/>
        <v>0</v>
      </c>
      <c r="BL127" s="282">
        <f t="shared" si="26"/>
        <v>0</v>
      </c>
      <c r="BM127" s="283" t="str">
        <f t="shared" si="17"/>
        <v>ปรับปรุง</v>
      </c>
      <c r="BN127" s="284">
        <f t="shared" si="27"/>
        <v>22</v>
      </c>
    </row>
    <row r="128" spans="1:66" ht="14.25" customHeight="1">
      <c r="A128" s="34">
        <f t="shared" ref="A128:B143" si="35">IF(A41&lt;=0,"  ",A41)</f>
        <v>33</v>
      </c>
      <c r="B128" s="34" t="str">
        <f t="shared" si="35"/>
        <v xml:space="preserve">  </v>
      </c>
      <c r="C128" s="35" t="str">
        <f t="shared" si="34"/>
        <v xml:space="preserve">  </v>
      </c>
      <c r="D128" s="35" t="str">
        <f t="shared" si="34"/>
        <v xml:space="preserve">  </v>
      </c>
      <c r="E128" s="35" t="str">
        <f t="shared" si="34"/>
        <v xml:space="preserve">  </v>
      </c>
      <c r="F128" s="35" t="str">
        <f t="shared" si="34"/>
        <v xml:space="preserve">  </v>
      </c>
      <c r="G128" s="35" t="str">
        <f t="shared" si="34"/>
        <v xml:space="preserve">  </v>
      </c>
      <c r="H128" s="35" t="str">
        <f t="shared" si="34"/>
        <v xml:space="preserve">  </v>
      </c>
      <c r="I128" s="35" t="str">
        <f t="shared" si="34"/>
        <v xml:space="preserve">  </v>
      </c>
      <c r="J128" s="35" t="str">
        <f t="shared" si="34"/>
        <v xml:space="preserve">  </v>
      </c>
      <c r="K128" s="35" t="str">
        <f t="shared" si="34"/>
        <v xml:space="preserve">  </v>
      </c>
      <c r="L128" s="35" t="str">
        <f t="shared" si="34"/>
        <v xml:space="preserve">  </v>
      </c>
      <c r="M128" s="35" t="str">
        <f t="shared" si="34"/>
        <v xml:space="preserve">  </v>
      </c>
      <c r="N128" s="35" t="str">
        <f t="shared" si="34"/>
        <v xml:space="preserve">  </v>
      </c>
      <c r="O128" s="35" t="str">
        <f t="shared" si="34"/>
        <v xml:space="preserve">  </v>
      </c>
      <c r="P128" s="35" t="str">
        <f t="shared" si="34"/>
        <v xml:space="preserve">  </v>
      </c>
      <c r="Q128" s="35" t="str">
        <f t="shared" si="34"/>
        <v xml:space="preserve">  </v>
      </c>
      <c r="R128" s="35" t="str">
        <f t="shared" si="34"/>
        <v xml:space="preserve">  </v>
      </c>
      <c r="S128" s="35" t="str">
        <f t="shared" si="34"/>
        <v xml:space="preserve">  </v>
      </c>
      <c r="T128" s="35" t="str">
        <f t="shared" si="34"/>
        <v xml:space="preserve">  </v>
      </c>
      <c r="U128" s="35" t="str">
        <f t="shared" si="34"/>
        <v xml:space="preserve">  </v>
      </c>
      <c r="V128" s="35" t="str">
        <f t="shared" si="34"/>
        <v xml:space="preserve">  </v>
      </c>
      <c r="W128" s="35" t="str">
        <f t="shared" si="34"/>
        <v xml:space="preserve">  </v>
      </c>
      <c r="X128" s="35" t="str">
        <f t="shared" si="34"/>
        <v xml:space="preserve">  </v>
      </c>
      <c r="Y128" s="35" t="str">
        <f t="shared" si="34"/>
        <v xml:space="preserve">  </v>
      </c>
      <c r="Z128" s="35" t="str">
        <f t="shared" si="34"/>
        <v xml:space="preserve">  </v>
      </c>
      <c r="AA128" s="35" t="str">
        <f t="shared" si="34"/>
        <v xml:space="preserve">  </v>
      </c>
      <c r="AB128" s="35" t="str">
        <f t="shared" si="34"/>
        <v xml:space="preserve">  </v>
      </c>
      <c r="AC128" s="35" t="str">
        <f t="shared" si="34"/>
        <v xml:space="preserve">  </v>
      </c>
      <c r="AD128" s="35" t="str">
        <f t="shared" si="34"/>
        <v xml:space="preserve">  </v>
      </c>
      <c r="AE128" s="35" t="str">
        <f t="shared" si="34"/>
        <v xml:space="preserve">  </v>
      </c>
      <c r="AF128" s="35" t="str">
        <f t="shared" si="33"/>
        <v xml:space="preserve">  </v>
      </c>
      <c r="AG128" s="221">
        <f t="shared" ref="AG128:AG155" si="36">IF(ISNA(VLOOKUP(AG41,ว31,2,0)),0,VLOOKUP(AG41,ว31,2,0))</f>
        <v>0</v>
      </c>
      <c r="AH128" s="221">
        <f t="shared" ref="AH128:AH155" si="37">IF(ISNA(VLOOKUP(AH41,ว32,2,0)),0,VLOOKUP(AH41,ว32,2,0))</f>
        <v>0</v>
      </c>
      <c r="AI128" s="221">
        <f t="shared" ref="AI128:AI155" si="38">IF(ISNA(VLOOKUP(AI41,ว33,2,0)),0,VLOOKUP(AI41,ว33,2,0))</f>
        <v>0</v>
      </c>
      <c r="AJ128" s="221">
        <f t="shared" ref="AJ128:AJ155" si="39">IF(ISNA(VLOOKUP(AJ41,ว34,2,0)),0,VLOOKUP(AJ41,ว34,2,0))</f>
        <v>0</v>
      </c>
      <c r="AK128" s="221">
        <f t="shared" ref="AK128:AK155" si="40">IF(ISNA(VLOOKUP(AK41,ว35,2,0)),0,VLOOKUP(AK41,ว35,2,0))</f>
        <v>0</v>
      </c>
      <c r="BD128" s="277">
        <f t="shared" si="18"/>
        <v>0</v>
      </c>
      <c r="BE128" s="278">
        <f t="shared" si="19"/>
        <v>0</v>
      </c>
      <c r="BF128" s="279">
        <f t="shared" si="20"/>
        <v>0</v>
      </c>
      <c r="BG128" s="280">
        <f t="shared" si="21"/>
        <v>0</v>
      </c>
      <c r="BH128" s="281">
        <f t="shared" si="22"/>
        <v>0</v>
      </c>
      <c r="BI128" s="279">
        <f t="shared" si="23"/>
        <v>0</v>
      </c>
      <c r="BJ128" s="303">
        <f t="shared" si="24"/>
        <v>0</v>
      </c>
      <c r="BK128" s="281">
        <f t="shared" si="25"/>
        <v>0</v>
      </c>
      <c r="BL128" s="282">
        <f t="shared" si="26"/>
        <v>0</v>
      </c>
      <c r="BM128" s="283" t="str">
        <f t="shared" si="17"/>
        <v>ปรับปรุง</v>
      </c>
      <c r="BN128" s="284">
        <f t="shared" si="27"/>
        <v>22</v>
      </c>
    </row>
    <row r="129" spans="1:66" ht="14.25" customHeight="1">
      <c r="A129" s="34">
        <f t="shared" si="35"/>
        <v>34</v>
      </c>
      <c r="B129" s="34" t="str">
        <f t="shared" si="35"/>
        <v xml:space="preserve">  </v>
      </c>
      <c r="C129" s="35" t="str">
        <f t="shared" si="34"/>
        <v xml:space="preserve">  </v>
      </c>
      <c r="D129" s="35" t="str">
        <f t="shared" si="34"/>
        <v xml:space="preserve">  </v>
      </c>
      <c r="E129" s="35" t="str">
        <f t="shared" si="34"/>
        <v xml:space="preserve">  </v>
      </c>
      <c r="F129" s="35" t="str">
        <f t="shared" si="34"/>
        <v xml:space="preserve">  </v>
      </c>
      <c r="G129" s="35" t="str">
        <f t="shared" si="34"/>
        <v xml:space="preserve">  </v>
      </c>
      <c r="H129" s="35" t="str">
        <f t="shared" si="34"/>
        <v xml:space="preserve">  </v>
      </c>
      <c r="I129" s="35" t="str">
        <f t="shared" si="34"/>
        <v xml:space="preserve">  </v>
      </c>
      <c r="J129" s="35" t="str">
        <f t="shared" si="34"/>
        <v xml:space="preserve">  </v>
      </c>
      <c r="K129" s="35" t="str">
        <f t="shared" si="34"/>
        <v xml:space="preserve">  </v>
      </c>
      <c r="L129" s="35" t="str">
        <f t="shared" si="34"/>
        <v xml:space="preserve">  </v>
      </c>
      <c r="M129" s="35" t="str">
        <f t="shared" si="34"/>
        <v xml:space="preserve">  </v>
      </c>
      <c r="N129" s="35" t="str">
        <f t="shared" si="34"/>
        <v xml:space="preserve">  </v>
      </c>
      <c r="O129" s="35" t="str">
        <f t="shared" si="34"/>
        <v xml:space="preserve">  </v>
      </c>
      <c r="P129" s="35" t="str">
        <f t="shared" si="34"/>
        <v xml:space="preserve">  </v>
      </c>
      <c r="Q129" s="35" t="str">
        <f t="shared" si="34"/>
        <v xml:space="preserve">  </v>
      </c>
      <c r="R129" s="35" t="str">
        <f t="shared" si="34"/>
        <v xml:space="preserve">  </v>
      </c>
      <c r="S129" s="35" t="str">
        <f t="shared" si="34"/>
        <v xml:space="preserve">  </v>
      </c>
      <c r="T129" s="35" t="str">
        <f t="shared" si="34"/>
        <v xml:space="preserve">  </v>
      </c>
      <c r="U129" s="35" t="str">
        <f t="shared" si="34"/>
        <v xml:space="preserve">  </v>
      </c>
      <c r="V129" s="35" t="str">
        <f t="shared" si="34"/>
        <v xml:space="preserve">  </v>
      </c>
      <c r="W129" s="35" t="str">
        <f t="shared" si="34"/>
        <v xml:space="preserve">  </v>
      </c>
      <c r="X129" s="35" t="str">
        <f t="shared" si="34"/>
        <v xml:space="preserve">  </v>
      </c>
      <c r="Y129" s="35" t="str">
        <f t="shared" si="34"/>
        <v xml:space="preserve">  </v>
      </c>
      <c r="Z129" s="35" t="str">
        <f t="shared" si="34"/>
        <v xml:space="preserve">  </v>
      </c>
      <c r="AA129" s="35" t="str">
        <f>IF(AA42&lt;=0,"  ",IF(AA42=AA$7,AA$6,0))</f>
        <v xml:space="preserve">  </v>
      </c>
      <c r="AB129" s="35" t="str">
        <f>IF(AB42&lt;=0,"  ",IF(AB42=AB$7,AB$6,0))</f>
        <v xml:space="preserve">  </v>
      </c>
      <c r="AC129" s="35" t="str">
        <f>IF(AC42&lt;=0,"  ",IF(AC42=AC$7,AC$6,0))</f>
        <v xml:space="preserve">  </v>
      </c>
      <c r="AD129" s="35" t="str">
        <f>IF(AD42&lt;=0,"  ",IF(AD42=AD$7,AD$6,0))</f>
        <v xml:space="preserve">  </v>
      </c>
      <c r="AE129" s="35" t="str">
        <f>IF(AE42&lt;=0,"  ",IF(AE42=AE$7,AE$6,0))</f>
        <v xml:space="preserve">  </v>
      </c>
      <c r="AF129" s="35" t="str">
        <f t="shared" ref="AF129:AF141" si="41">IF(AF42&lt;=0,"  ",IF(AF42=AF$7,AF$6,0))</f>
        <v xml:space="preserve">  </v>
      </c>
      <c r="AG129" s="221">
        <f t="shared" si="36"/>
        <v>0</v>
      </c>
      <c r="AH129" s="221">
        <f t="shared" si="37"/>
        <v>0</v>
      </c>
      <c r="AI129" s="221">
        <f t="shared" si="38"/>
        <v>0</v>
      </c>
      <c r="AJ129" s="221">
        <f t="shared" si="39"/>
        <v>0</v>
      </c>
      <c r="AK129" s="221">
        <f t="shared" si="40"/>
        <v>0</v>
      </c>
      <c r="BD129" s="277">
        <f t="shared" si="18"/>
        <v>0</v>
      </c>
      <c r="BE129" s="278">
        <f t="shared" si="19"/>
        <v>0</v>
      </c>
      <c r="BF129" s="279">
        <f t="shared" si="20"/>
        <v>0</v>
      </c>
      <c r="BG129" s="280">
        <f t="shared" si="21"/>
        <v>0</v>
      </c>
      <c r="BH129" s="281">
        <f t="shared" si="22"/>
        <v>0</v>
      </c>
      <c r="BI129" s="279">
        <f t="shared" si="23"/>
        <v>0</v>
      </c>
      <c r="BJ129" s="303">
        <f t="shared" si="24"/>
        <v>0</v>
      </c>
      <c r="BK129" s="281">
        <f t="shared" si="25"/>
        <v>0</v>
      </c>
      <c r="BL129" s="282">
        <f t="shared" si="26"/>
        <v>0</v>
      </c>
      <c r="BM129" s="283" t="str">
        <f t="shared" si="17"/>
        <v>ปรับปรุง</v>
      </c>
      <c r="BN129" s="284">
        <f t="shared" si="27"/>
        <v>22</v>
      </c>
    </row>
    <row r="130" spans="1:66" ht="14.25" customHeight="1">
      <c r="A130" s="34">
        <f t="shared" si="35"/>
        <v>35</v>
      </c>
      <c r="B130" s="34" t="str">
        <f t="shared" si="35"/>
        <v xml:space="preserve">  </v>
      </c>
      <c r="C130" s="35" t="str">
        <f t="shared" ref="C130:AE137" si="42">IF(C43&lt;=0,"  ",IF(C43=C$7,C$6,0))</f>
        <v xml:space="preserve">  </v>
      </c>
      <c r="D130" s="35" t="str">
        <f t="shared" si="42"/>
        <v xml:space="preserve">  </v>
      </c>
      <c r="E130" s="35" t="str">
        <f t="shared" si="42"/>
        <v xml:space="preserve">  </v>
      </c>
      <c r="F130" s="35" t="str">
        <f t="shared" si="42"/>
        <v xml:space="preserve">  </v>
      </c>
      <c r="G130" s="35" t="str">
        <f t="shared" si="42"/>
        <v xml:space="preserve">  </v>
      </c>
      <c r="H130" s="35" t="str">
        <f t="shared" si="42"/>
        <v xml:space="preserve">  </v>
      </c>
      <c r="I130" s="35" t="str">
        <f t="shared" si="42"/>
        <v xml:space="preserve">  </v>
      </c>
      <c r="J130" s="35" t="str">
        <f t="shared" si="42"/>
        <v xml:space="preserve">  </v>
      </c>
      <c r="K130" s="35" t="str">
        <f t="shared" si="42"/>
        <v xml:space="preserve">  </v>
      </c>
      <c r="L130" s="35" t="str">
        <f t="shared" si="42"/>
        <v xml:space="preserve">  </v>
      </c>
      <c r="M130" s="35" t="str">
        <f t="shared" si="42"/>
        <v xml:space="preserve">  </v>
      </c>
      <c r="N130" s="35" t="str">
        <f t="shared" si="42"/>
        <v xml:space="preserve">  </v>
      </c>
      <c r="O130" s="35" t="str">
        <f t="shared" si="42"/>
        <v xml:space="preserve">  </v>
      </c>
      <c r="P130" s="35" t="str">
        <f t="shared" si="42"/>
        <v xml:space="preserve">  </v>
      </c>
      <c r="Q130" s="35" t="str">
        <f t="shared" si="42"/>
        <v xml:space="preserve">  </v>
      </c>
      <c r="R130" s="35" t="str">
        <f t="shared" si="42"/>
        <v xml:space="preserve">  </v>
      </c>
      <c r="S130" s="35" t="str">
        <f t="shared" si="42"/>
        <v xml:space="preserve">  </v>
      </c>
      <c r="T130" s="35" t="str">
        <f t="shared" si="42"/>
        <v xml:space="preserve">  </v>
      </c>
      <c r="U130" s="35" t="str">
        <f t="shared" si="42"/>
        <v xml:space="preserve">  </v>
      </c>
      <c r="V130" s="35" t="str">
        <f t="shared" si="42"/>
        <v xml:space="preserve">  </v>
      </c>
      <c r="W130" s="35" t="str">
        <f t="shared" si="42"/>
        <v xml:space="preserve">  </v>
      </c>
      <c r="X130" s="35" t="str">
        <f t="shared" si="42"/>
        <v xml:space="preserve">  </v>
      </c>
      <c r="Y130" s="35" t="str">
        <f t="shared" si="42"/>
        <v xml:space="preserve">  </v>
      </c>
      <c r="Z130" s="35" t="str">
        <f t="shared" si="42"/>
        <v xml:space="preserve">  </v>
      </c>
      <c r="AA130" s="35" t="str">
        <f t="shared" si="42"/>
        <v xml:space="preserve">  </v>
      </c>
      <c r="AB130" s="35" t="str">
        <f t="shared" si="42"/>
        <v xml:space="preserve">  </v>
      </c>
      <c r="AC130" s="35" t="str">
        <f t="shared" si="42"/>
        <v xml:space="preserve">  </v>
      </c>
      <c r="AD130" s="35" t="str">
        <f t="shared" si="42"/>
        <v xml:space="preserve">  </v>
      </c>
      <c r="AE130" s="35" t="str">
        <f t="shared" si="42"/>
        <v xml:space="preserve">  </v>
      </c>
      <c r="AF130" s="35" t="str">
        <f t="shared" si="41"/>
        <v xml:space="preserve">  </v>
      </c>
      <c r="AG130" s="221">
        <f t="shared" si="36"/>
        <v>0</v>
      </c>
      <c r="AH130" s="221">
        <f t="shared" si="37"/>
        <v>0</v>
      </c>
      <c r="AI130" s="221">
        <f t="shared" si="38"/>
        <v>0</v>
      </c>
      <c r="AJ130" s="221">
        <f t="shared" si="39"/>
        <v>0</v>
      </c>
      <c r="AK130" s="221">
        <f t="shared" si="40"/>
        <v>0</v>
      </c>
      <c r="BD130" s="277">
        <f t="shared" si="18"/>
        <v>0</v>
      </c>
      <c r="BE130" s="278">
        <f t="shared" si="19"/>
        <v>0</v>
      </c>
      <c r="BF130" s="279">
        <f t="shared" si="20"/>
        <v>0</v>
      </c>
      <c r="BG130" s="280">
        <f t="shared" si="21"/>
        <v>0</v>
      </c>
      <c r="BH130" s="281">
        <f t="shared" si="22"/>
        <v>0</v>
      </c>
      <c r="BI130" s="279">
        <f t="shared" si="23"/>
        <v>0</v>
      </c>
      <c r="BJ130" s="303">
        <f t="shared" si="24"/>
        <v>0</v>
      </c>
      <c r="BK130" s="281">
        <f t="shared" si="25"/>
        <v>0</v>
      </c>
      <c r="BL130" s="282">
        <f t="shared" si="26"/>
        <v>0</v>
      </c>
      <c r="BM130" s="283" t="str">
        <f t="shared" si="17"/>
        <v>ปรับปรุง</v>
      </c>
      <c r="BN130" s="284">
        <f t="shared" si="27"/>
        <v>22</v>
      </c>
    </row>
    <row r="131" spans="1:66" ht="14.25" customHeight="1">
      <c r="A131" s="34">
        <f t="shared" si="35"/>
        <v>36</v>
      </c>
      <c r="B131" s="34" t="str">
        <f t="shared" si="35"/>
        <v xml:space="preserve">  </v>
      </c>
      <c r="C131" s="35" t="str">
        <f t="shared" si="42"/>
        <v xml:space="preserve">  </v>
      </c>
      <c r="D131" s="35" t="str">
        <f t="shared" si="42"/>
        <v xml:space="preserve">  </v>
      </c>
      <c r="E131" s="35" t="str">
        <f t="shared" si="42"/>
        <v xml:space="preserve">  </v>
      </c>
      <c r="F131" s="35" t="str">
        <f t="shared" si="42"/>
        <v xml:space="preserve">  </v>
      </c>
      <c r="G131" s="35" t="str">
        <f t="shared" si="42"/>
        <v xml:space="preserve">  </v>
      </c>
      <c r="H131" s="35" t="str">
        <f t="shared" si="42"/>
        <v xml:space="preserve">  </v>
      </c>
      <c r="I131" s="35" t="str">
        <f t="shared" si="42"/>
        <v xml:space="preserve">  </v>
      </c>
      <c r="J131" s="35" t="str">
        <f t="shared" si="42"/>
        <v xml:space="preserve">  </v>
      </c>
      <c r="K131" s="35" t="str">
        <f t="shared" si="42"/>
        <v xml:space="preserve">  </v>
      </c>
      <c r="L131" s="35" t="str">
        <f t="shared" si="42"/>
        <v xml:space="preserve">  </v>
      </c>
      <c r="M131" s="35" t="str">
        <f t="shared" si="42"/>
        <v xml:space="preserve">  </v>
      </c>
      <c r="N131" s="35" t="str">
        <f t="shared" si="42"/>
        <v xml:space="preserve">  </v>
      </c>
      <c r="O131" s="35" t="str">
        <f t="shared" si="42"/>
        <v xml:space="preserve">  </v>
      </c>
      <c r="P131" s="35" t="str">
        <f t="shared" si="42"/>
        <v xml:space="preserve">  </v>
      </c>
      <c r="Q131" s="35" t="str">
        <f t="shared" si="42"/>
        <v xml:space="preserve">  </v>
      </c>
      <c r="R131" s="35" t="str">
        <f t="shared" si="42"/>
        <v xml:space="preserve">  </v>
      </c>
      <c r="S131" s="35" t="str">
        <f t="shared" si="42"/>
        <v xml:space="preserve">  </v>
      </c>
      <c r="T131" s="35" t="str">
        <f t="shared" si="42"/>
        <v xml:space="preserve">  </v>
      </c>
      <c r="U131" s="35" t="str">
        <f t="shared" si="42"/>
        <v xml:space="preserve">  </v>
      </c>
      <c r="V131" s="35" t="str">
        <f t="shared" si="42"/>
        <v xml:space="preserve">  </v>
      </c>
      <c r="W131" s="35" t="str">
        <f t="shared" si="42"/>
        <v xml:space="preserve">  </v>
      </c>
      <c r="X131" s="35" t="str">
        <f t="shared" si="42"/>
        <v xml:space="preserve">  </v>
      </c>
      <c r="Y131" s="35" t="str">
        <f t="shared" si="42"/>
        <v xml:space="preserve">  </v>
      </c>
      <c r="Z131" s="35" t="str">
        <f t="shared" si="42"/>
        <v xml:space="preserve">  </v>
      </c>
      <c r="AA131" s="35" t="str">
        <f t="shared" si="42"/>
        <v xml:space="preserve">  </v>
      </c>
      <c r="AB131" s="35" t="str">
        <f t="shared" si="42"/>
        <v xml:space="preserve">  </v>
      </c>
      <c r="AC131" s="35" t="str">
        <f t="shared" si="42"/>
        <v xml:space="preserve">  </v>
      </c>
      <c r="AD131" s="35" t="str">
        <f t="shared" si="42"/>
        <v xml:space="preserve">  </v>
      </c>
      <c r="AE131" s="35" t="str">
        <f t="shared" si="42"/>
        <v xml:space="preserve">  </v>
      </c>
      <c r="AF131" s="35" t="str">
        <f t="shared" si="41"/>
        <v xml:space="preserve">  </v>
      </c>
      <c r="AG131" s="221">
        <f t="shared" si="36"/>
        <v>0</v>
      </c>
      <c r="AH131" s="221">
        <f t="shared" si="37"/>
        <v>0</v>
      </c>
      <c r="AI131" s="221">
        <f t="shared" si="38"/>
        <v>0</v>
      </c>
      <c r="AJ131" s="221">
        <f t="shared" si="39"/>
        <v>0</v>
      </c>
      <c r="AK131" s="221">
        <f t="shared" si="40"/>
        <v>0</v>
      </c>
      <c r="BD131" s="277">
        <f t="shared" si="18"/>
        <v>0</v>
      </c>
      <c r="BE131" s="278">
        <f t="shared" si="19"/>
        <v>0</v>
      </c>
      <c r="BF131" s="279">
        <f t="shared" si="20"/>
        <v>0</v>
      </c>
      <c r="BG131" s="280">
        <f t="shared" si="21"/>
        <v>0</v>
      </c>
      <c r="BH131" s="281">
        <f t="shared" si="22"/>
        <v>0</v>
      </c>
      <c r="BI131" s="279">
        <f t="shared" si="23"/>
        <v>0</v>
      </c>
      <c r="BJ131" s="303">
        <f t="shared" si="24"/>
        <v>0</v>
      </c>
      <c r="BK131" s="281">
        <f t="shared" si="25"/>
        <v>0</v>
      </c>
      <c r="BL131" s="282">
        <f t="shared" si="26"/>
        <v>0</v>
      </c>
      <c r="BM131" s="283" t="str">
        <f t="shared" si="17"/>
        <v>ปรับปรุง</v>
      </c>
      <c r="BN131" s="284">
        <f t="shared" si="27"/>
        <v>22</v>
      </c>
    </row>
    <row r="132" spans="1:66" ht="14.25" customHeight="1">
      <c r="A132" s="34">
        <f t="shared" si="35"/>
        <v>37</v>
      </c>
      <c r="B132" s="34" t="str">
        <f t="shared" si="35"/>
        <v xml:space="preserve">  </v>
      </c>
      <c r="C132" s="35" t="str">
        <f t="shared" si="42"/>
        <v xml:space="preserve">  </v>
      </c>
      <c r="D132" s="35" t="str">
        <f t="shared" si="42"/>
        <v xml:space="preserve">  </v>
      </c>
      <c r="E132" s="35" t="str">
        <f t="shared" si="42"/>
        <v xml:space="preserve">  </v>
      </c>
      <c r="F132" s="35" t="str">
        <f t="shared" si="42"/>
        <v xml:space="preserve">  </v>
      </c>
      <c r="G132" s="35" t="str">
        <f t="shared" si="42"/>
        <v xml:space="preserve">  </v>
      </c>
      <c r="H132" s="35" t="str">
        <f t="shared" si="42"/>
        <v xml:space="preserve">  </v>
      </c>
      <c r="I132" s="35" t="str">
        <f t="shared" si="42"/>
        <v xml:space="preserve">  </v>
      </c>
      <c r="J132" s="35" t="str">
        <f t="shared" si="42"/>
        <v xml:space="preserve">  </v>
      </c>
      <c r="K132" s="35" t="str">
        <f t="shared" si="42"/>
        <v xml:space="preserve">  </v>
      </c>
      <c r="L132" s="35" t="str">
        <f t="shared" si="42"/>
        <v xml:space="preserve">  </v>
      </c>
      <c r="M132" s="35" t="str">
        <f t="shared" si="42"/>
        <v xml:space="preserve">  </v>
      </c>
      <c r="N132" s="35" t="str">
        <f t="shared" si="42"/>
        <v xml:space="preserve">  </v>
      </c>
      <c r="O132" s="35" t="str">
        <f t="shared" si="42"/>
        <v xml:space="preserve">  </v>
      </c>
      <c r="P132" s="35" t="str">
        <f t="shared" si="42"/>
        <v xml:space="preserve">  </v>
      </c>
      <c r="Q132" s="35" t="str">
        <f t="shared" si="42"/>
        <v xml:space="preserve">  </v>
      </c>
      <c r="R132" s="35" t="str">
        <f t="shared" si="42"/>
        <v xml:space="preserve">  </v>
      </c>
      <c r="S132" s="35" t="str">
        <f t="shared" si="42"/>
        <v xml:space="preserve">  </v>
      </c>
      <c r="T132" s="35" t="str">
        <f t="shared" si="42"/>
        <v xml:space="preserve">  </v>
      </c>
      <c r="U132" s="35" t="str">
        <f t="shared" si="42"/>
        <v xml:space="preserve">  </v>
      </c>
      <c r="V132" s="35" t="str">
        <f t="shared" si="42"/>
        <v xml:space="preserve">  </v>
      </c>
      <c r="W132" s="35" t="str">
        <f t="shared" si="42"/>
        <v xml:space="preserve">  </v>
      </c>
      <c r="X132" s="35" t="str">
        <f t="shared" si="42"/>
        <v xml:space="preserve">  </v>
      </c>
      <c r="Y132" s="35" t="str">
        <f t="shared" si="42"/>
        <v xml:space="preserve">  </v>
      </c>
      <c r="Z132" s="35" t="str">
        <f t="shared" si="42"/>
        <v xml:space="preserve">  </v>
      </c>
      <c r="AA132" s="35" t="str">
        <f t="shared" si="42"/>
        <v xml:space="preserve">  </v>
      </c>
      <c r="AB132" s="35" t="str">
        <f t="shared" si="42"/>
        <v xml:space="preserve">  </v>
      </c>
      <c r="AC132" s="35" t="str">
        <f t="shared" si="42"/>
        <v xml:space="preserve">  </v>
      </c>
      <c r="AD132" s="35" t="str">
        <f t="shared" si="42"/>
        <v xml:space="preserve">  </v>
      </c>
      <c r="AE132" s="35" t="str">
        <f t="shared" si="42"/>
        <v xml:space="preserve">  </v>
      </c>
      <c r="AF132" s="35" t="str">
        <f t="shared" si="41"/>
        <v xml:space="preserve">  </v>
      </c>
      <c r="AG132" s="221">
        <f t="shared" si="36"/>
        <v>0</v>
      </c>
      <c r="AH132" s="221">
        <f t="shared" si="37"/>
        <v>0</v>
      </c>
      <c r="AI132" s="221">
        <f t="shared" si="38"/>
        <v>0</v>
      </c>
      <c r="AJ132" s="221">
        <f t="shared" si="39"/>
        <v>0</v>
      </c>
      <c r="AK132" s="221">
        <f t="shared" si="40"/>
        <v>0</v>
      </c>
      <c r="BD132" s="277">
        <f t="shared" si="18"/>
        <v>0</v>
      </c>
      <c r="BE132" s="278">
        <f t="shared" si="19"/>
        <v>0</v>
      </c>
      <c r="BF132" s="279">
        <f t="shared" si="20"/>
        <v>0</v>
      </c>
      <c r="BG132" s="280">
        <f t="shared" si="21"/>
        <v>0</v>
      </c>
      <c r="BH132" s="281">
        <f t="shared" si="22"/>
        <v>0</v>
      </c>
      <c r="BI132" s="279">
        <f t="shared" si="23"/>
        <v>0</v>
      </c>
      <c r="BJ132" s="303">
        <f t="shared" si="24"/>
        <v>0</v>
      </c>
      <c r="BK132" s="281">
        <f t="shared" si="25"/>
        <v>0</v>
      </c>
      <c r="BL132" s="282">
        <f t="shared" si="26"/>
        <v>0</v>
      </c>
      <c r="BM132" s="283" t="str">
        <f t="shared" si="17"/>
        <v>ปรับปรุง</v>
      </c>
      <c r="BN132" s="284">
        <f t="shared" si="27"/>
        <v>22</v>
      </c>
    </row>
    <row r="133" spans="1:66" ht="14.25" customHeight="1">
      <c r="A133" s="34">
        <f t="shared" si="35"/>
        <v>38</v>
      </c>
      <c r="B133" s="34" t="str">
        <f t="shared" si="35"/>
        <v xml:space="preserve">  </v>
      </c>
      <c r="C133" s="35" t="str">
        <f t="shared" si="42"/>
        <v xml:space="preserve">  </v>
      </c>
      <c r="D133" s="35" t="str">
        <f t="shared" si="42"/>
        <v xml:space="preserve">  </v>
      </c>
      <c r="E133" s="35" t="str">
        <f t="shared" si="42"/>
        <v xml:space="preserve">  </v>
      </c>
      <c r="F133" s="35" t="str">
        <f t="shared" si="42"/>
        <v xml:space="preserve">  </v>
      </c>
      <c r="G133" s="35" t="str">
        <f t="shared" si="42"/>
        <v xml:space="preserve">  </v>
      </c>
      <c r="H133" s="35" t="str">
        <f t="shared" si="42"/>
        <v xml:space="preserve">  </v>
      </c>
      <c r="I133" s="35" t="str">
        <f t="shared" si="42"/>
        <v xml:space="preserve">  </v>
      </c>
      <c r="J133" s="35" t="str">
        <f t="shared" si="42"/>
        <v xml:space="preserve">  </v>
      </c>
      <c r="K133" s="35" t="str">
        <f t="shared" si="42"/>
        <v xml:space="preserve">  </v>
      </c>
      <c r="L133" s="35" t="str">
        <f t="shared" si="42"/>
        <v xml:space="preserve">  </v>
      </c>
      <c r="M133" s="35" t="str">
        <f t="shared" si="42"/>
        <v xml:space="preserve">  </v>
      </c>
      <c r="N133" s="35" t="str">
        <f t="shared" si="42"/>
        <v xml:space="preserve">  </v>
      </c>
      <c r="O133" s="35" t="str">
        <f t="shared" si="42"/>
        <v xml:space="preserve">  </v>
      </c>
      <c r="P133" s="35" t="str">
        <f t="shared" si="42"/>
        <v xml:space="preserve">  </v>
      </c>
      <c r="Q133" s="35" t="str">
        <f t="shared" si="42"/>
        <v xml:space="preserve">  </v>
      </c>
      <c r="R133" s="35" t="str">
        <f t="shared" si="42"/>
        <v xml:space="preserve">  </v>
      </c>
      <c r="S133" s="35" t="str">
        <f t="shared" si="42"/>
        <v xml:space="preserve">  </v>
      </c>
      <c r="T133" s="35" t="str">
        <f t="shared" si="42"/>
        <v xml:space="preserve">  </v>
      </c>
      <c r="U133" s="35" t="str">
        <f t="shared" si="42"/>
        <v xml:space="preserve">  </v>
      </c>
      <c r="V133" s="35" t="str">
        <f t="shared" si="42"/>
        <v xml:space="preserve">  </v>
      </c>
      <c r="W133" s="35" t="str">
        <f t="shared" si="42"/>
        <v xml:space="preserve">  </v>
      </c>
      <c r="X133" s="35" t="str">
        <f t="shared" si="42"/>
        <v xml:space="preserve">  </v>
      </c>
      <c r="Y133" s="35" t="str">
        <f t="shared" si="42"/>
        <v xml:space="preserve">  </v>
      </c>
      <c r="Z133" s="35" t="str">
        <f t="shared" si="42"/>
        <v xml:space="preserve">  </v>
      </c>
      <c r="AA133" s="35" t="str">
        <f t="shared" si="42"/>
        <v xml:space="preserve">  </v>
      </c>
      <c r="AB133" s="35" t="str">
        <f t="shared" si="42"/>
        <v xml:space="preserve">  </v>
      </c>
      <c r="AC133" s="35" t="str">
        <f t="shared" si="42"/>
        <v xml:space="preserve">  </v>
      </c>
      <c r="AD133" s="35" t="str">
        <f t="shared" si="42"/>
        <v xml:space="preserve">  </v>
      </c>
      <c r="AE133" s="35" t="str">
        <f t="shared" si="42"/>
        <v xml:space="preserve">  </v>
      </c>
      <c r="AF133" s="35" t="str">
        <f t="shared" si="41"/>
        <v xml:space="preserve">  </v>
      </c>
      <c r="AG133" s="221">
        <f t="shared" si="36"/>
        <v>0</v>
      </c>
      <c r="AH133" s="221">
        <f t="shared" si="37"/>
        <v>0</v>
      </c>
      <c r="AI133" s="221">
        <f t="shared" si="38"/>
        <v>0</v>
      </c>
      <c r="AJ133" s="221">
        <f t="shared" si="39"/>
        <v>0</v>
      </c>
      <c r="AK133" s="221">
        <f t="shared" si="40"/>
        <v>0</v>
      </c>
      <c r="BD133" s="277">
        <f t="shared" si="18"/>
        <v>0</v>
      </c>
      <c r="BE133" s="278">
        <f t="shared" si="19"/>
        <v>0</v>
      </c>
      <c r="BF133" s="279">
        <f t="shared" si="20"/>
        <v>0</v>
      </c>
      <c r="BG133" s="280">
        <f t="shared" si="21"/>
        <v>0</v>
      </c>
      <c r="BH133" s="281">
        <f t="shared" si="22"/>
        <v>0</v>
      </c>
      <c r="BI133" s="279">
        <f t="shared" si="23"/>
        <v>0</v>
      </c>
      <c r="BJ133" s="303">
        <f t="shared" si="24"/>
        <v>0</v>
      </c>
      <c r="BK133" s="281">
        <f t="shared" si="25"/>
        <v>0</v>
      </c>
      <c r="BL133" s="282">
        <f t="shared" si="26"/>
        <v>0</v>
      </c>
      <c r="BM133" s="283" t="str">
        <f t="shared" si="17"/>
        <v>ปรับปรุง</v>
      </c>
      <c r="BN133" s="284">
        <f t="shared" si="27"/>
        <v>22</v>
      </c>
    </row>
    <row r="134" spans="1:66" ht="14.25" customHeight="1">
      <c r="A134" s="34">
        <f t="shared" si="35"/>
        <v>39</v>
      </c>
      <c r="B134" s="34" t="str">
        <f t="shared" si="35"/>
        <v xml:space="preserve">  </v>
      </c>
      <c r="C134" s="35" t="str">
        <f t="shared" si="42"/>
        <v xml:space="preserve">  </v>
      </c>
      <c r="D134" s="35" t="str">
        <f t="shared" si="42"/>
        <v xml:space="preserve">  </v>
      </c>
      <c r="E134" s="35" t="str">
        <f t="shared" si="42"/>
        <v xml:space="preserve">  </v>
      </c>
      <c r="F134" s="35" t="str">
        <f t="shared" si="42"/>
        <v xml:space="preserve">  </v>
      </c>
      <c r="G134" s="35" t="str">
        <f t="shared" si="42"/>
        <v xml:space="preserve">  </v>
      </c>
      <c r="H134" s="35" t="str">
        <f t="shared" si="42"/>
        <v xml:space="preserve">  </v>
      </c>
      <c r="I134" s="35" t="str">
        <f t="shared" si="42"/>
        <v xml:space="preserve">  </v>
      </c>
      <c r="J134" s="35" t="str">
        <f t="shared" si="42"/>
        <v xml:space="preserve">  </v>
      </c>
      <c r="K134" s="35" t="str">
        <f t="shared" si="42"/>
        <v xml:space="preserve">  </v>
      </c>
      <c r="L134" s="35" t="str">
        <f t="shared" si="42"/>
        <v xml:space="preserve">  </v>
      </c>
      <c r="M134" s="35" t="str">
        <f t="shared" si="42"/>
        <v xml:space="preserve">  </v>
      </c>
      <c r="N134" s="35" t="str">
        <f t="shared" si="42"/>
        <v xml:space="preserve">  </v>
      </c>
      <c r="O134" s="35" t="str">
        <f t="shared" si="42"/>
        <v xml:space="preserve">  </v>
      </c>
      <c r="P134" s="35" t="str">
        <f t="shared" si="42"/>
        <v xml:space="preserve">  </v>
      </c>
      <c r="Q134" s="35" t="str">
        <f t="shared" si="42"/>
        <v xml:space="preserve">  </v>
      </c>
      <c r="R134" s="35" t="str">
        <f t="shared" si="42"/>
        <v xml:space="preserve">  </v>
      </c>
      <c r="S134" s="35" t="str">
        <f t="shared" si="42"/>
        <v xml:space="preserve">  </v>
      </c>
      <c r="T134" s="35" t="str">
        <f t="shared" si="42"/>
        <v xml:space="preserve">  </v>
      </c>
      <c r="U134" s="35" t="str">
        <f t="shared" si="42"/>
        <v xml:space="preserve">  </v>
      </c>
      <c r="V134" s="35" t="str">
        <f t="shared" si="42"/>
        <v xml:space="preserve">  </v>
      </c>
      <c r="W134" s="35" t="str">
        <f t="shared" si="42"/>
        <v xml:space="preserve">  </v>
      </c>
      <c r="X134" s="35" t="str">
        <f t="shared" si="42"/>
        <v xml:space="preserve">  </v>
      </c>
      <c r="Y134" s="35" t="str">
        <f t="shared" si="42"/>
        <v xml:space="preserve">  </v>
      </c>
      <c r="Z134" s="35" t="str">
        <f t="shared" si="42"/>
        <v xml:space="preserve">  </v>
      </c>
      <c r="AA134" s="35" t="str">
        <f t="shared" si="42"/>
        <v xml:space="preserve">  </v>
      </c>
      <c r="AB134" s="35" t="str">
        <f t="shared" si="42"/>
        <v xml:space="preserve">  </v>
      </c>
      <c r="AC134" s="35" t="str">
        <f t="shared" si="42"/>
        <v xml:space="preserve">  </v>
      </c>
      <c r="AD134" s="35" t="str">
        <f t="shared" si="42"/>
        <v xml:space="preserve">  </v>
      </c>
      <c r="AE134" s="35" t="str">
        <f t="shared" si="42"/>
        <v xml:space="preserve">  </v>
      </c>
      <c r="AF134" s="35" t="str">
        <f t="shared" si="41"/>
        <v xml:space="preserve">  </v>
      </c>
      <c r="AG134" s="221">
        <f t="shared" si="36"/>
        <v>0</v>
      </c>
      <c r="AH134" s="221">
        <f t="shared" si="37"/>
        <v>0</v>
      </c>
      <c r="AI134" s="221">
        <f t="shared" si="38"/>
        <v>0</v>
      </c>
      <c r="AJ134" s="221">
        <f t="shared" si="39"/>
        <v>0</v>
      </c>
      <c r="AK134" s="221">
        <f t="shared" si="40"/>
        <v>0</v>
      </c>
      <c r="BD134" s="277">
        <f t="shared" si="18"/>
        <v>0</v>
      </c>
      <c r="BE134" s="278">
        <f t="shared" si="19"/>
        <v>0</v>
      </c>
      <c r="BF134" s="279">
        <f t="shared" si="20"/>
        <v>0</v>
      </c>
      <c r="BG134" s="280">
        <f t="shared" si="21"/>
        <v>0</v>
      </c>
      <c r="BH134" s="281">
        <f t="shared" si="22"/>
        <v>0</v>
      </c>
      <c r="BI134" s="279">
        <f t="shared" si="23"/>
        <v>0</v>
      </c>
      <c r="BJ134" s="303">
        <f t="shared" si="24"/>
        <v>0</v>
      </c>
      <c r="BK134" s="281">
        <f t="shared" si="25"/>
        <v>0</v>
      </c>
      <c r="BL134" s="282">
        <f t="shared" si="26"/>
        <v>0</v>
      </c>
      <c r="BM134" s="283" t="str">
        <f t="shared" si="17"/>
        <v>ปรับปรุง</v>
      </c>
      <c r="BN134" s="284">
        <f t="shared" si="27"/>
        <v>22</v>
      </c>
    </row>
    <row r="135" spans="1:66" ht="14.25" customHeight="1">
      <c r="A135" s="34">
        <f t="shared" si="35"/>
        <v>40</v>
      </c>
      <c r="B135" s="34" t="str">
        <f t="shared" si="35"/>
        <v xml:space="preserve">  </v>
      </c>
      <c r="C135" s="35" t="str">
        <f t="shared" si="42"/>
        <v xml:space="preserve">  </v>
      </c>
      <c r="D135" s="35" t="str">
        <f t="shared" si="42"/>
        <v xml:space="preserve">  </v>
      </c>
      <c r="E135" s="35" t="str">
        <f t="shared" si="42"/>
        <v xml:space="preserve">  </v>
      </c>
      <c r="F135" s="35" t="str">
        <f t="shared" si="42"/>
        <v xml:space="preserve">  </v>
      </c>
      <c r="G135" s="35" t="str">
        <f t="shared" si="42"/>
        <v xml:space="preserve">  </v>
      </c>
      <c r="H135" s="35" t="str">
        <f t="shared" si="42"/>
        <v xml:space="preserve">  </v>
      </c>
      <c r="I135" s="35" t="str">
        <f t="shared" si="42"/>
        <v xml:space="preserve">  </v>
      </c>
      <c r="J135" s="35" t="str">
        <f t="shared" si="42"/>
        <v xml:space="preserve">  </v>
      </c>
      <c r="K135" s="35" t="str">
        <f t="shared" si="42"/>
        <v xml:space="preserve">  </v>
      </c>
      <c r="L135" s="35" t="str">
        <f t="shared" si="42"/>
        <v xml:space="preserve">  </v>
      </c>
      <c r="M135" s="35" t="str">
        <f t="shared" si="42"/>
        <v xml:space="preserve">  </v>
      </c>
      <c r="N135" s="35" t="str">
        <f t="shared" si="42"/>
        <v xml:space="preserve">  </v>
      </c>
      <c r="O135" s="35" t="str">
        <f t="shared" si="42"/>
        <v xml:space="preserve">  </v>
      </c>
      <c r="P135" s="35" t="str">
        <f t="shared" si="42"/>
        <v xml:space="preserve">  </v>
      </c>
      <c r="Q135" s="35" t="str">
        <f t="shared" si="42"/>
        <v xml:space="preserve">  </v>
      </c>
      <c r="R135" s="35" t="str">
        <f t="shared" si="42"/>
        <v xml:space="preserve">  </v>
      </c>
      <c r="S135" s="35" t="str">
        <f t="shared" si="42"/>
        <v xml:space="preserve">  </v>
      </c>
      <c r="T135" s="35" t="str">
        <f t="shared" si="42"/>
        <v xml:space="preserve">  </v>
      </c>
      <c r="U135" s="35" t="str">
        <f t="shared" si="42"/>
        <v xml:space="preserve">  </v>
      </c>
      <c r="V135" s="35" t="str">
        <f t="shared" si="42"/>
        <v xml:space="preserve">  </v>
      </c>
      <c r="W135" s="35" t="str">
        <f t="shared" si="42"/>
        <v xml:space="preserve">  </v>
      </c>
      <c r="X135" s="35" t="str">
        <f t="shared" si="42"/>
        <v xml:space="preserve">  </v>
      </c>
      <c r="Y135" s="35" t="str">
        <f t="shared" si="42"/>
        <v xml:space="preserve">  </v>
      </c>
      <c r="Z135" s="35" t="str">
        <f t="shared" si="42"/>
        <v xml:space="preserve">  </v>
      </c>
      <c r="AA135" s="35" t="str">
        <f t="shared" si="42"/>
        <v xml:space="preserve">  </v>
      </c>
      <c r="AB135" s="35" t="str">
        <f t="shared" si="42"/>
        <v xml:space="preserve">  </v>
      </c>
      <c r="AC135" s="35" t="str">
        <f t="shared" si="42"/>
        <v xml:space="preserve">  </v>
      </c>
      <c r="AD135" s="35" t="str">
        <f t="shared" si="42"/>
        <v xml:space="preserve">  </v>
      </c>
      <c r="AE135" s="35" t="str">
        <f t="shared" si="42"/>
        <v xml:space="preserve">  </v>
      </c>
      <c r="AF135" s="35" t="str">
        <f t="shared" si="41"/>
        <v xml:space="preserve">  </v>
      </c>
      <c r="AG135" s="221">
        <f t="shared" si="36"/>
        <v>0</v>
      </c>
      <c r="AH135" s="221">
        <f t="shared" si="37"/>
        <v>0</v>
      </c>
      <c r="AI135" s="221">
        <f t="shared" si="38"/>
        <v>0</v>
      </c>
      <c r="AJ135" s="221">
        <f t="shared" si="39"/>
        <v>0</v>
      </c>
      <c r="AK135" s="221">
        <f t="shared" si="40"/>
        <v>0</v>
      </c>
      <c r="BD135" s="277">
        <f t="shared" si="18"/>
        <v>0</v>
      </c>
      <c r="BE135" s="278">
        <f t="shared" si="19"/>
        <v>0</v>
      </c>
      <c r="BF135" s="279">
        <f t="shared" si="20"/>
        <v>0</v>
      </c>
      <c r="BG135" s="280">
        <f t="shared" si="21"/>
        <v>0</v>
      </c>
      <c r="BH135" s="281">
        <f t="shared" si="22"/>
        <v>0</v>
      </c>
      <c r="BI135" s="279">
        <f t="shared" si="23"/>
        <v>0</v>
      </c>
      <c r="BJ135" s="303">
        <f t="shared" si="24"/>
        <v>0</v>
      </c>
      <c r="BK135" s="281">
        <f t="shared" si="25"/>
        <v>0</v>
      </c>
      <c r="BL135" s="282">
        <f t="shared" si="26"/>
        <v>0</v>
      </c>
      <c r="BM135" s="283" t="str">
        <f t="shared" si="17"/>
        <v>ปรับปรุง</v>
      </c>
      <c r="BN135" s="284">
        <f t="shared" si="27"/>
        <v>22</v>
      </c>
    </row>
    <row r="136" spans="1:66" ht="14.25" customHeight="1">
      <c r="A136" s="34">
        <f t="shared" si="35"/>
        <v>41</v>
      </c>
      <c r="B136" s="34" t="str">
        <f t="shared" si="35"/>
        <v xml:space="preserve">  </v>
      </c>
      <c r="C136" s="35" t="str">
        <f t="shared" si="42"/>
        <v xml:space="preserve">  </v>
      </c>
      <c r="D136" s="35" t="str">
        <f t="shared" si="42"/>
        <v xml:space="preserve">  </v>
      </c>
      <c r="E136" s="35" t="str">
        <f t="shared" si="42"/>
        <v xml:space="preserve">  </v>
      </c>
      <c r="F136" s="35" t="str">
        <f t="shared" si="42"/>
        <v xml:space="preserve">  </v>
      </c>
      <c r="G136" s="35" t="str">
        <f t="shared" si="42"/>
        <v xml:space="preserve">  </v>
      </c>
      <c r="H136" s="35" t="str">
        <f t="shared" si="42"/>
        <v xml:space="preserve">  </v>
      </c>
      <c r="I136" s="35" t="str">
        <f t="shared" si="42"/>
        <v xml:space="preserve">  </v>
      </c>
      <c r="J136" s="35" t="str">
        <f t="shared" si="42"/>
        <v xml:space="preserve">  </v>
      </c>
      <c r="K136" s="35" t="str">
        <f t="shared" si="42"/>
        <v xml:space="preserve">  </v>
      </c>
      <c r="L136" s="35" t="str">
        <f t="shared" si="42"/>
        <v xml:space="preserve">  </v>
      </c>
      <c r="M136" s="35" t="str">
        <f t="shared" si="42"/>
        <v xml:space="preserve">  </v>
      </c>
      <c r="N136" s="35" t="str">
        <f t="shared" si="42"/>
        <v xml:space="preserve">  </v>
      </c>
      <c r="O136" s="35" t="str">
        <f t="shared" si="42"/>
        <v xml:space="preserve">  </v>
      </c>
      <c r="P136" s="35" t="str">
        <f t="shared" si="42"/>
        <v xml:space="preserve">  </v>
      </c>
      <c r="Q136" s="35" t="str">
        <f t="shared" si="42"/>
        <v xml:space="preserve">  </v>
      </c>
      <c r="R136" s="35" t="str">
        <f t="shared" si="42"/>
        <v xml:space="preserve">  </v>
      </c>
      <c r="S136" s="35" t="str">
        <f t="shared" si="42"/>
        <v xml:space="preserve">  </v>
      </c>
      <c r="T136" s="35" t="str">
        <f t="shared" si="42"/>
        <v xml:space="preserve">  </v>
      </c>
      <c r="U136" s="35" t="str">
        <f t="shared" si="42"/>
        <v xml:space="preserve">  </v>
      </c>
      <c r="V136" s="35" t="str">
        <f t="shared" si="42"/>
        <v xml:space="preserve">  </v>
      </c>
      <c r="W136" s="35" t="str">
        <f t="shared" si="42"/>
        <v xml:space="preserve">  </v>
      </c>
      <c r="X136" s="35" t="str">
        <f t="shared" si="42"/>
        <v xml:space="preserve">  </v>
      </c>
      <c r="Y136" s="35" t="str">
        <f t="shared" si="42"/>
        <v xml:space="preserve">  </v>
      </c>
      <c r="Z136" s="35" t="str">
        <f t="shared" si="42"/>
        <v xml:space="preserve">  </v>
      </c>
      <c r="AA136" s="35" t="str">
        <f t="shared" si="42"/>
        <v xml:space="preserve">  </v>
      </c>
      <c r="AB136" s="35" t="str">
        <f t="shared" si="42"/>
        <v xml:space="preserve">  </v>
      </c>
      <c r="AC136" s="35" t="str">
        <f t="shared" si="42"/>
        <v xml:space="preserve">  </v>
      </c>
      <c r="AD136" s="35" t="str">
        <f t="shared" si="42"/>
        <v xml:space="preserve">  </v>
      </c>
      <c r="AE136" s="35" t="str">
        <f t="shared" si="42"/>
        <v xml:space="preserve">  </v>
      </c>
      <c r="AF136" s="35" t="str">
        <f t="shared" si="41"/>
        <v xml:space="preserve">  </v>
      </c>
      <c r="AG136" s="221">
        <f t="shared" si="36"/>
        <v>0</v>
      </c>
      <c r="AH136" s="221">
        <f t="shared" si="37"/>
        <v>0</v>
      </c>
      <c r="AI136" s="221">
        <f t="shared" si="38"/>
        <v>0</v>
      </c>
      <c r="AJ136" s="221">
        <f t="shared" si="39"/>
        <v>0</v>
      </c>
      <c r="AK136" s="221">
        <f t="shared" si="40"/>
        <v>0</v>
      </c>
      <c r="BD136" s="277">
        <f t="shared" si="18"/>
        <v>0</v>
      </c>
      <c r="BE136" s="278">
        <f t="shared" si="19"/>
        <v>0</v>
      </c>
      <c r="BF136" s="279">
        <f t="shared" si="20"/>
        <v>0</v>
      </c>
      <c r="BG136" s="280">
        <f t="shared" si="21"/>
        <v>0</v>
      </c>
      <c r="BH136" s="281">
        <f t="shared" si="22"/>
        <v>0</v>
      </c>
      <c r="BI136" s="279">
        <f t="shared" si="23"/>
        <v>0</v>
      </c>
      <c r="BJ136" s="303">
        <f t="shared" si="24"/>
        <v>0</v>
      </c>
      <c r="BK136" s="281">
        <f t="shared" si="25"/>
        <v>0</v>
      </c>
      <c r="BL136" s="282">
        <f t="shared" si="26"/>
        <v>0</v>
      </c>
      <c r="BM136" s="283" t="str">
        <f t="shared" si="17"/>
        <v>ปรับปรุง</v>
      </c>
      <c r="BN136" s="284">
        <f t="shared" si="27"/>
        <v>22</v>
      </c>
    </row>
    <row r="137" spans="1:66" ht="14.25" customHeight="1">
      <c r="A137" s="34">
        <f t="shared" si="35"/>
        <v>42</v>
      </c>
      <c r="B137" s="34" t="str">
        <f t="shared" si="35"/>
        <v xml:space="preserve">  </v>
      </c>
      <c r="C137" s="35" t="str">
        <f t="shared" si="42"/>
        <v xml:space="preserve">  </v>
      </c>
      <c r="D137" s="35" t="str">
        <f t="shared" si="42"/>
        <v xml:space="preserve">  </v>
      </c>
      <c r="E137" s="35" t="str">
        <f t="shared" si="42"/>
        <v xml:space="preserve">  </v>
      </c>
      <c r="F137" s="35" t="str">
        <f t="shared" si="42"/>
        <v xml:space="preserve">  </v>
      </c>
      <c r="G137" s="35" t="str">
        <f t="shared" si="42"/>
        <v xml:space="preserve">  </v>
      </c>
      <c r="H137" s="35" t="str">
        <f t="shared" si="42"/>
        <v xml:space="preserve">  </v>
      </c>
      <c r="I137" s="35" t="str">
        <f t="shared" si="42"/>
        <v xml:space="preserve">  </v>
      </c>
      <c r="J137" s="35" t="str">
        <f t="shared" si="42"/>
        <v xml:space="preserve">  </v>
      </c>
      <c r="K137" s="35" t="str">
        <f t="shared" si="42"/>
        <v xml:space="preserve">  </v>
      </c>
      <c r="L137" s="35" t="str">
        <f t="shared" si="42"/>
        <v xml:space="preserve">  </v>
      </c>
      <c r="M137" s="35" t="str">
        <f t="shared" si="42"/>
        <v xml:space="preserve">  </v>
      </c>
      <c r="N137" s="35" t="str">
        <f t="shared" si="42"/>
        <v xml:space="preserve">  </v>
      </c>
      <c r="O137" s="35" t="str">
        <f t="shared" si="42"/>
        <v xml:space="preserve">  </v>
      </c>
      <c r="P137" s="35" t="str">
        <f t="shared" si="42"/>
        <v xml:space="preserve">  </v>
      </c>
      <c r="Q137" s="35" t="str">
        <f t="shared" si="42"/>
        <v xml:space="preserve">  </v>
      </c>
      <c r="R137" s="35" t="str">
        <f t="shared" si="42"/>
        <v xml:space="preserve">  </v>
      </c>
      <c r="S137" s="35" t="str">
        <f t="shared" si="42"/>
        <v xml:space="preserve">  </v>
      </c>
      <c r="T137" s="35" t="str">
        <f t="shared" si="42"/>
        <v xml:space="preserve">  </v>
      </c>
      <c r="U137" s="35" t="str">
        <f t="shared" si="42"/>
        <v xml:space="preserve">  </v>
      </c>
      <c r="V137" s="35" t="str">
        <f t="shared" si="42"/>
        <v xml:space="preserve">  </v>
      </c>
      <c r="W137" s="35" t="str">
        <f t="shared" si="42"/>
        <v xml:space="preserve">  </v>
      </c>
      <c r="X137" s="35" t="str">
        <f t="shared" si="42"/>
        <v xml:space="preserve">  </v>
      </c>
      <c r="Y137" s="35" t="str">
        <f t="shared" si="42"/>
        <v xml:space="preserve">  </v>
      </c>
      <c r="Z137" s="35" t="str">
        <f t="shared" si="42"/>
        <v xml:space="preserve">  </v>
      </c>
      <c r="AA137" s="35" t="str">
        <f>IF(AA50&lt;=0,"  ",IF(AA50=AA$7,AA$6,0))</f>
        <v xml:space="preserve">  </v>
      </c>
      <c r="AB137" s="35" t="str">
        <f>IF(AB50&lt;=0,"  ",IF(AB50=AB$7,AB$6,0))</f>
        <v xml:space="preserve">  </v>
      </c>
      <c r="AC137" s="35" t="str">
        <f>IF(AC50&lt;=0,"  ",IF(AC50=AC$7,AC$6,0))</f>
        <v xml:space="preserve">  </v>
      </c>
      <c r="AD137" s="35" t="str">
        <f>IF(AD50&lt;=0,"  ",IF(AD50=AD$7,AD$6,0))</f>
        <v xml:space="preserve">  </v>
      </c>
      <c r="AE137" s="35" t="str">
        <f>IF(AE50&lt;=0,"  ",IF(AE50=AE$7,AE$6,0))</f>
        <v xml:space="preserve">  </v>
      </c>
      <c r="AF137" s="35" t="str">
        <f t="shared" si="41"/>
        <v xml:space="preserve">  </v>
      </c>
      <c r="AG137" s="221">
        <f t="shared" si="36"/>
        <v>0</v>
      </c>
      <c r="AH137" s="221">
        <f t="shared" si="37"/>
        <v>0</v>
      </c>
      <c r="AI137" s="221">
        <f t="shared" si="38"/>
        <v>0</v>
      </c>
      <c r="AJ137" s="221">
        <f t="shared" si="39"/>
        <v>0</v>
      </c>
      <c r="AK137" s="221">
        <f t="shared" si="40"/>
        <v>0</v>
      </c>
      <c r="BD137" s="277">
        <f t="shared" si="18"/>
        <v>0</v>
      </c>
      <c r="BE137" s="278">
        <f t="shared" si="19"/>
        <v>0</v>
      </c>
      <c r="BF137" s="279">
        <f t="shared" si="20"/>
        <v>0</v>
      </c>
      <c r="BG137" s="280">
        <f t="shared" si="21"/>
        <v>0</v>
      </c>
      <c r="BH137" s="281">
        <f t="shared" si="22"/>
        <v>0</v>
      </c>
      <c r="BI137" s="279">
        <f t="shared" si="23"/>
        <v>0</v>
      </c>
      <c r="BJ137" s="303">
        <f t="shared" si="24"/>
        <v>0</v>
      </c>
      <c r="BK137" s="281">
        <f t="shared" si="25"/>
        <v>0</v>
      </c>
      <c r="BL137" s="282">
        <f t="shared" si="26"/>
        <v>0</v>
      </c>
      <c r="BM137" s="283" t="str">
        <f t="shared" si="17"/>
        <v>ปรับปรุง</v>
      </c>
      <c r="BN137" s="284">
        <f t="shared" si="27"/>
        <v>22</v>
      </c>
    </row>
    <row r="138" spans="1:66" ht="14.25" customHeight="1">
      <c r="A138" s="34">
        <f t="shared" si="35"/>
        <v>43</v>
      </c>
      <c r="B138" s="34" t="str">
        <f t="shared" si="35"/>
        <v xml:space="preserve">  </v>
      </c>
      <c r="C138" s="35" t="str">
        <f t="shared" ref="C138:AE145" si="43">IF(C51&lt;=0,"  ",IF(C51=C$7,C$6,0))</f>
        <v xml:space="preserve">  </v>
      </c>
      <c r="D138" s="35" t="str">
        <f t="shared" si="43"/>
        <v xml:space="preserve">  </v>
      </c>
      <c r="E138" s="35" t="str">
        <f t="shared" si="43"/>
        <v xml:space="preserve">  </v>
      </c>
      <c r="F138" s="35" t="str">
        <f t="shared" si="43"/>
        <v xml:space="preserve">  </v>
      </c>
      <c r="G138" s="35" t="str">
        <f t="shared" si="43"/>
        <v xml:space="preserve">  </v>
      </c>
      <c r="H138" s="35" t="str">
        <f t="shared" si="43"/>
        <v xml:space="preserve">  </v>
      </c>
      <c r="I138" s="35" t="str">
        <f t="shared" si="43"/>
        <v xml:space="preserve">  </v>
      </c>
      <c r="J138" s="35" t="str">
        <f t="shared" si="43"/>
        <v xml:space="preserve">  </v>
      </c>
      <c r="K138" s="35" t="str">
        <f t="shared" si="43"/>
        <v xml:space="preserve">  </v>
      </c>
      <c r="L138" s="35" t="str">
        <f t="shared" si="43"/>
        <v xml:space="preserve">  </v>
      </c>
      <c r="M138" s="35" t="str">
        <f t="shared" si="43"/>
        <v xml:space="preserve">  </v>
      </c>
      <c r="N138" s="35" t="str">
        <f t="shared" si="43"/>
        <v xml:space="preserve">  </v>
      </c>
      <c r="O138" s="35" t="str">
        <f t="shared" si="43"/>
        <v xml:space="preserve">  </v>
      </c>
      <c r="P138" s="35" t="str">
        <f t="shared" si="43"/>
        <v xml:space="preserve">  </v>
      </c>
      <c r="Q138" s="35" t="str">
        <f t="shared" si="43"/>
        <v xml:space="preserve">  </v>
      </c>
      <c r="R138" s="35" t="str">
        <f t="shared" si="43"/>
        <v xml:space="preserve">  </v>
      </c>
      <c r="S138" s="35" t="str">
        <f t="shared" si="43"/>
        <v xml:space="preserve">  </v>
      </c>
      <c r="T138" s="35" t="str">
        <f t="shared" si="43"/>
        <v xml:space="preserve">  </v>
      </c>
      <c r="U138" s="35" t="str">
        <f t="shared" si="43"/>
        <v xml:space="preserve">  </v>
      </c>
      <c r="V138" s="35" t="str">
        <f t="shared" si="43"/>
        <v xml:space="preserve">  </v>
      </c>
      <c r="W138" s="35" t="str">
        <f t="shared" si="43"/>
        <v xml:space="preserve">  </v>
      </c>
      <c r="X138" s="35" t="str">
        <f t="shared" si="43"/>
        <v xml:space="preserve">  </v>
      </c>
      <c r="Y138" s="35" t="str">
        <f t="shared" si="43"/>
        <v xml:space="preserve">  </v>
      </c>
      <c r="Z138" s="35" t="str">
        <f t="shared" si="43"/>
        <v xml:space="preserve">  </v>
      </c>
      <c r="AA138" s="35" t="str">
        <f t="shared" si="43"/>
        <v xml:space="preserve">  </v>
      </c>
      <c r="AB138" s="35" t="str">
        <f t="shared" si="43"/>
        <v xml:space="preserve">  </v>
      </c>
      <c r="AC138" s="35" t="str">
        <f t="shared" si="43"/>
        <v xml:space="preserve">  </v>
      </c>
      <c r="AD138" s="35" t="str">
        <f t="shared" si="43"/>
        <v xml:space="preserve">  </v>
      </c>
      <c r="AE138" s="35" t="str">
        <f t="shared" si="43"/>
        <v xml:space="preserve">  </v>
      </c>
      <c r="AF138" s="35" t="str">
        <f t="shared" si="41"/>
        <v xml:space="preserve">  </v>
      </c>
      <c r="AG138" s="221">
        <f t="shared" si="36"/>
        <v>0</v>
      </c>
      <c r="AH138" s="221">
        <f t="shared" si="37"/>
        <v>0</v>
      </c>
      <c r="AI138" s="221">
        <f t="shared" si="38"/>
        <v>0</v>
      </c>
      <c r="AJ138" s="221">
        <f t="shared" si="39"/>
        <v>0</v>
      </c>
      <c r="AK138" s="221">
        <f t="shared" si="40"/>
        <v>0</v>
      </c>
      <c r="BD138" s="277">
        <f t="shared" si="18"/>
        <v>0</v>
      </c>
      <c r="BE138" s="278">
        <f t="shared" si="19"/>
        <v>0</v>
      </c>
      <c r="BF138" s="279">
        <f t="shared" si="20"/>
        <v>0</v>
      </c>
      <c r="BG138" s="280">
        <f t="shared" si="21"/>
        <v>0</v>
      </c>
      <c r="BH138" s="281">
        <f t="shared" si="22"/>
        <v>0</v>
      </c>
      <c r="BI138" s="279">
        <f t="shared" si="23"/>
        <v>0</v>
      </c>
      <c r="BJ138" s="303">
        <f t="shared" si="24"/>
        <v>0</v>
      </c>
      <c r="BK138" s="281">
        <f t="shared" si="25"/>
        <v>0</v>
      </c>
      <c r="BL138" s="282">
        <f t="shared" si="26"/>
        <v>0</v>
      </c>
      <c r="BM138" s="283" t="str">
        <f t="shared" si="17"/>
        <v>ปรับปรุง</v>
      </c>
      <c r="BN138" s="284">
        <f t="shared" si="27"/>
        <v>22</v>
      </c>
    </row>
    <row r="139" spans="1:66" ht="14.25" customHeight="1">
      <c r="A139" s="34">
        <f t="shared" si="35"/>
        <v>44</v>
      </c>
      <c r="B139" s="34" t="str">
        <f t="shared" si="35"/>
        <v xml:space="preserve">  </v>
      </c>
      <c r="C139" s="35" t="str">
        <f t="shared" si="43"/>
        <v xml:space="preserve">  </v>
      </c>
      <c r="D139" s="35" t="str">
        <f t="shared" si="43"/>
        <v xml:space="preserve">  </v>
      </c>
      <c r="E139" s="35" t="str">
        <f t="shared" si="43"/>
        <v xml:space="preserve">  </v>
      </c>
      <c r="F139" s="35" t="str">
        <f t="shared" si="43"/>
        <v xml:space="preserve">  </v>
      </c>
      <c r="G139" s="35" t="str">
        <f t="shared" si="43"/>
        <v xml:space="preserve">  </v>
      </c>
      <c r="H139" s="35" t="str">
        <f t="shared" si="43"/>
        <v xml:space="preserve">  </v>
      </c>
      <c r="I139" s="35" t="str">
        <f t="shared" si="43"/>
        <v xml:space="preserve">  </v>
      </c>
      <c r="J139" s="35" t="str">
        <f t="shared" si="43"/>
        <v xml:space="preserve">  </v>
      </c>
      <c r="K139" s="35" t="str">
        <f t="shared" si="43"/>
        <v xml:space="preserve">  </v>
      </c>
      <c r="L139" s="35" t="str">
        <f t="shared" si="43"/>
        <v xml:space="preserve">  </v>
      </c>
      <c r="M139" s="35" t="str">
        <f t="shared" si="43"/>
        <v xml:space="preserve">  </v>
      </c>
      <c r="N139" s="35" t="str">
        <f t="shared" si="43"/>
        <v xml:space="preserve">  </v>
      </c>
      <c r="O139" s="35" t="str">
        <f t="shared" si="43"/>
        <v xml:space="preserve">  </v>
      </c>
      <c r="P139" s="35" t="str">
        <f t="shared" si="43"/>
        <v xml:space="preserve">  </v>
      </c>
      <c r="Q139" s="35" t="str">
        <f t="shared" si="43"/>
        <v xml:space="preserve">  </v>
      </c>
      <c r="R139" s="35" t="str">
        <f t="shared" si="43"/>
        <v xml:space="preserve">  </v>
      </c>
      <c r="S139" s="35" t="str">
        <f t="shared" si="43"/>
        <v xml:space="preserve">  </v>
      </c>
      <c r="T139" s="35" t="str">
        <f t="shared" si="43"/>
        <v xml:space="preserve">  </v>
      </c>
      <c r="U139" s="35" t="str">
        <f t="shared" si="43"/>
        <v xml:space="preserve">  </v>
      </c>
      <c r="V139" s="35" t="str">
        <f t="shared" si="43"/>
        <v xml:space="preserve">  </v>
      </c>
      <c r="W139" s="35" t="str">
        <f t="shared" si="43"/>
        <v xml:space="preserve">  </v>
      </c>
      <c r="X139" s="35" t="str">
        <f t="shared" si="43"/>
        <v xml:space="preserve">  </v>
      </c>
      <c r="Y139" s="35" t="str">
        <f t="shared" si="43"/>
        <v xml:space="preserve">  </v>
      </c>
      <c r="Z139" s="35" t="str">
        <f t="shared" si="43"/>
        <v xml:space="preserve">  </v>
      </c>
      <c r="AA139" s="35" t="str">
        <f t="shared" si="43"/>
        <v xml:space="preserve">  </v>
      </c>
      <c r="AB139" s="35" t="str">
        <f t="shared" si="43"/>
        <v xml:space="preserve">  </v>
      </c>
      <c r="AC139" s="35" t="str">
        <f t="shared" si="43"/>
        <v xml:space="preserve">  </v>
      </c>
      <c r="AD139" s="35" t="str">
        <f t="shared" si="43"/>
        <v xml:space="preserve">  </v>
      </c>
      <c r="AE139" s="35" t="str">
        <f t="shared" si="43"/>
        <v xml:space="preserve">  </v>
      </c>
      <c r="AF139" s="35" t="str">
        <f t="shared" si="41"/>
        <v xml:space="preserve">  </v>
      </c>
      <c r="AG139" s="221">
        <f t="shared" si="36"/>
        <v>0</v>
      </c>
      <c r="AH139" s="221">
        <f t="shared" si="37"/>
        <v>0</v>
      </c>
      <c r="AI139" s="221">
        <f t="shared" si="38"/>
        <v>0</v>
      </c>
      <c r="AJ139" s="221">
        <f t="shared" si="39"/>
        <v>0</v>
      </c>
      <c r="AK139" s="221">
        <f t="shared" si="40"/>
        <v>0</v>
      </c>
      <c r="BD139" s="277">
        <f t="shared" si="18"/>
        <v>0</v>
      </c>
      <c r="BE139" s="278">
        <f t="shared" si="19"/>
        <v>0</v>
      </c>
      <c r="BF139" s="279">
        <f t="shared" si="20"/>
        <v>0</v>
      </c>
      <c r="BG139" s="280">
        <f t="shared" si="21"/>
        <v>0</v>
      </c>
      <c r="BH139" s="281">
        <f t="shared" si="22"/>
        <v>0</v>
      </c>
      <c r="BI139" s="279">
        <f t="shared" si="23"/>
        <v>0</v>
      </c>
      <c r="BJ139" s="303">
        <f t="shared" si="24"/>
        <v>0</v>
      </c>
      <c r="BK139" s="281">
        <f t="shared" si="25"/>
        <v>0</v>
      </c>
      <c r="BL139" s="282">
        <f t="shared" si="26"/>
        <v>0</v>
      </c>
      <c r="BM139" s="283" t="str">
        <f t="shared" si="17"/>
        <v>ปรับปรุง</v>
      </c>
      <c r="BN139" s="284">
        <f t="shared" si="27"/>
        <v>22</v>
      </c>
    </row>
    <row r="140" spans="1:66" ht="14.25" customHeight="1">
      <c r="A140" s="34">
        <f t="shared" si="35"/>
        <v>45</v>
      </c>
      <c r="B140" s="34" t="str">
        <f t="shared" si="35"/>
        <v xml:space="preserve">  </v>
      </c>
      <c r="C140" s="35" t="str">
        <f t="shared" si="43"/>
        <v xml:space="preserve">  </v>
      </c>
      <c r="D140" s="35" t="str">
        <f t="shared" si="43"/>
        <v xml:space="preserve">  </v>
      </c>
      <c r="E140" s="35" t="str">
        <f t="shared" si="43"/>
        <v xml:space="preserve">  </v>
      </c>
      <c r="F140" s="35" t="str">
        <f t="shared" si="43"/>
        <v xml:space="preserve">  </v>
      </c>
      <c r="G140" s="35" t="str">
        <f t="shared" si="43"/>
        <v xml:space="preserve">  </v>
      </c>
      <c r="H140" s="35" t="str">
        <f t="shared" si="43"/>
        <v xml:space="preserve">  </v>
      </c>
      <c r="I140" s="35" t="str">
        <f t="shared" si="43"/>
        <v xml:space="preserve">  </v>
      </c>
      <c r="J140" s="35" t="str">
        <f t="shared" si="43"/>
        <v xml:space="preserve">  </v>
      </c>
      <c r="K140" s="35" t="str">
        <f t="shared" si="43"/>
        <v xml:space="preserve">  </v>
      </c>
      <c r="L140" s="35" t="str">
        <f t="shared" si="43"/>
        <v xml:space="preserve">  </v>
      </c>
      <c r="M140" s="35" t="str">
        <f t="shared" si="43"/>
        <v xml:space="preserve">  </v>
      </c>
      <c r="N140" s="35" t="str">
        <f t="shared" si="43"/>
        <v xml:space="preserve">  </v>
      </c>
      <c r="O140" s="35" t="str">
        <f t="shared" si="43"/>
        <v xml:space="preserve">  </v>
      </c>
      <c r="P140" s="35" t="str">
        <f t="shared" si="43"/>
        <v xml:space="preserve">  </v>
      </c>
      <c r="Q140" s="35" t="str">
        <f t="shared" si="43"/>
        <v xml:space="preserve">  </v>
      </c>
      <c r="R140" s="35" t="str">
        <f t="shared" si="43"/>
        <v xml:space="preserve">  </v>
      </c>
      <c r="S140" s="35" t="str">
        <f t="shared" si="43"/>
        <v xml:space="preserve">  </v>
      </c>
      <c r="T140" s="35" t="str">
        <f t="shared" si="43"/>
        <v xml:space="preserve">  </v>
      </c>
      <c r="U140" s="35" t="str">
        <f t="shared" si="43"/>
        <v xml:space="preserve">  </v>
      </c>
      <c r="V140" s="35" t="str">
        <f t="shared" si="43"/>
        <v xml:space="preserve">  </v>
      </c>
      <c r="W140" s="35" t="str">
        <f t="shared" si="43"/>
        <v xml:space="preserve">  </v>
      </c>
      <c r="X140" s="35" t="str">
        <f t="shared" si="43"/>
        <v xml:space="preserve">  </v>
      </c>
      <c r="Y140" s="35" t="str">
        <f t="shared" si="43"/>
        <v xml:space="preserve">  </v>
      </c>
      <c r="Z140" s="35" t="str">
        <f t="shared" si="43"/>
        <v xml:space="preserve">  </v>
      </c>
      <c r="AA140" s="35" t="str">
        <f t="shared" si="43"/>
        <v xml:space="preserve">  </v>
      </c>
      <c r="AB140" s="35" t="str">
        <f t="shared" si="43"/>
        <v xml:space="preserve">  </v>
      </c>
      <c r="AC140" s="35" t="str">
        <f t="shared" si="43"/>
        <v xml:space="preserve">  </v>
      </c>
      <c r="AD140" s="35" t="str">
        <f t="shared" si="43"/>
        <v xml:space="preserve">  </v>
      </c>
      <c r="AE140" s="35" t="str">
        <f t="shared" si="43"/>
        <v xml:space="preserve">  </v>
      </c>
      <c r="AF140" s="35" t="str">
        <f t="shared" si="41"/>
        <v xml:space="preserve">  </v>
      </c>
      <c r="AG140" s="221">
        <f t="shared" si="36"/>
        <v>0</v>
      </c>
      <c r="AH140" s="221">
        <f t="shared" si="37"/>
        <v>0</v>
      </c>
      <c r="AI140" s="221">
        <f t="shared" si="38"/>
        <v>0</v>
      </c>
      <c r="AJ140" s="221">
        <f t="shared" si="39"/>
        <v>0</v>
      </c>
      <c r="AK140" s="221">
        <f t="shared" si="40"/>
        <v>0</v>
      </c>
      <c r="BD140" s="277">
        <f t="shared" si="18"/>
        <v>0</v>
      </c>
      <c r="BE140" s="278">
        <f t="shared" si="19"/>
        <v>0</v>
      </c>
      <c r="BF140" s="279">
        <f t="shared" si="20"/>
        <v>0</v>
      </c>
      <c r="BG140" s="280">
        <f t="shared" si="21"/>
        <v>0</v>
      </c>
      <c r="BH140" s="281">
        <f t="shared" si="22"/>
        <v>0</v>
      </c>
      <c r="BI140" s="279">
        <f t="shared" si="23"/>
        <v>0</v>
      </c>
      <c r="BJ140" s="303">
        <f t="shared" si="24"/>
        <v>0</v>
      </c>
      <c r="BK140" s="281">
        <f t="shared" si="25"/>
        <v>0</v>
      </c>
      <c r="BL140" s="282">
        <f t="shared" si="26"/>
        <v>0</v>
      </c>
      <c r="BM140" s="283" t="str">
        <f t="shared" si="17"/>
        <v>ปรับปรุง</v>
      </c>
      <c r="BN140" s="284">
        <f t="shared" si="27"/>
        <v>22</v>
      </c>
    </row>
    <row r="141" spans="1:66" ht="14.25" customHeight="1">
      <c r="A141" s="34">
        <f t="shared" si="35"/>
        <v>46</v>
      </c>
      <c r="B141" s="34" t="str">
        <f t="shared" si="35"/>
        <v xml:space="preserve">  </v>
      </c>
      <c r="C141" s="35" t="str">
        <f t="shared" si="43"/>
        <v xml:space="preserve">  </v>
      </c>
      <c r="D141" s="35" t="str">
        <f t="shared" si="43"/>
        <v xml:space="preserve">  </v>
      </c>
      <c r="E141" s="35" t="str">
        <f t="shared" si="43"/>
        <v xml:space="preserve">  </v>
      </c>
      <c r="F141" s="35" t="str">
        <f t="shared" si="43"/>
        <v xml:space="preserve">  </v>
      </c>
      <c r="G141" s="35" t="str">
        <f t="shared" si="43"/>
        <v xml:space="preserve">  </v>
      </c>
      <c r="H141" s="35" t="str">
        <f t="shared" si="43"/>
        <v xml:space="preserve">  </v>
      </c>
      <c r="I141" s="35" t="str">
        <f t="shared" si="43"/>
        <v xml:space="preserve">  </v>
      </c>
      <c r="J141" s="35" t="str">
        <f t="shared" si="43"/>
        <v xml:space="preserve">  </v>
      </c>
      <c r="K141" s="35" t="str">
        <f t="shared" si="43"/>
        <v xml:space="preserve">  </v>
      </c>
      <c r="L141" s="35" t="str">
        <f t="shared" si="43"/>
        <v xml:space="preserve">  </v>
      </c>
      <c r="M141" s="35" t="str">
        <f t="shared" si="43"/>
        <v xml:space="preserve">  </v>
      </c>
      <c r="N141" s="35" t="str">
        <f t="shared" si="43"/>
        <v xml:space="preserve">  </v>
      </c>
      <c r="O141" s="35" t="str">
        <f t="shared" si="43"/>
        <v xml:space="preserve">  </v>
      </c>
      <c r="P141" s="35" t="str">
        <f t="shared" si="43"/>
        <v xml:space="preserve">  </v>
      </c>
      <c r="Q141" s="35" t="str">
        <f t="shared" si="43"/>
        <v xml:space="preserve">  </v>
      </c>
      <c r="R141" s="35" t="str">
        <f t="shared" si="43"/>
        <v xml:space="preserve">  </v>
      </c>
      <c r="S141" s="35" t="str">
        <f t="shared" si="43"/>
        <v xml:space="preserve">  </v>
      </c>
      <c r="T141" s="35" t="str">
        <f t="shared" si="43"/>
        <v xml:space="preserve">  </v>
      </c>
      <c r="U141" s="35" t="str">
        <f t="shared" si="43"/>
        <v xml:space="preserve">  </v>
      </c>
      <c r="V141" s="35" t="str">
        <f t="shared" si="43"/>
        <v xml:space="preserve">  </v>
      </c>
      <c r="W141" s="35" t="str">
        <f t="shared" si="43"/>
        <v xml:space="preserve">  </v>
      </c>
      <c r="X141" s="35" t="str">
        <f t="shared" si="43"/>
        <v xml:space="preserve">  </v>
      </c>
      <c r="Y141" s="35" t="str">
        <f t="shared" si="43"/>
        <v xml:space="preserve">  </v>
      </c>
      <c r="Z141" s="35" t="str">
        <f t="shared" si="43"/>
        <v xml:space="preserve">  </v>
      </c>
      <c r="AA141" s="35" t="str">
        <f t="shared" si="43"/>
        <v xml:space="preserve">  </v>
      </c>
      <c r="AB141" s="35" t="str">
        <f t="shared" si="43"/>
        <v xml:space="preserve">  </v>
      </c>
      <c r="AC141" s="35" t="str">
        <f t="shared" si="43"/>
        <v xml:space="preserve">  </v>
      </c>
      <c r="AD141" s="35" t="str">
        <f t="shared" si="43"/>
        <v xml:space="preserve">  </v>
      </c>
      <c r="AE141" s="35" t="str">
        <f t="shared" si="43"/>
        <v xml:space="preserve">  </v>
      </c>
      <c r="AF141" s="35" t="str">
        <f t="shared" si="41"/>
        <v xml:space="preserve">  </v>
      </c>
      <c r="AG141" s="221">
        <f t="shared" si="36"/>
        <v>0</v>
      </c>
      <c r="AH141" s="221">
        <f t="shared" si="37"/>
        <v>0</v>
      </c>
      <c r="AI141" s="221">
        <f t="shared" si="38"/>
        <v>0</v>
      </c>
      <c r="AJ141" s="221">
        <f t="shared" si="39"/>
        <v>0</v>
      </c>
      <c r="AK141" s="221">
        <f t="shared" si="40"/>
        <v>0</v>
      </c>
      <c r="BD141" s="277">
        <f t="shared" si="18"/>
        <v>0</v>
      </c>
      <c r="BE141" s="278">
        <f t="shared" si="19"/>
        <v>0</v>
      </c>
      <c r="BF141" s="279">
        <f t="shared" si="20"/>
        <v>0</v>
      </c>
      <c r="BG141" s="280">
        <f t="shared" si="21"/>
        <v>0</v>
      </c>
      <c r="BH141" s="281">
        <f t="shared" si="22"/>
        <v>0</v>
      </c>
      <c r="BI141" s="279">
        <f t="shared" si="23"/>
        <v>0</v>
      </c>
      <c r="BJ141" s="303">
        <f t="shared" si="24"/>
        <v>0</v>
      </c>
      <c r="BK141" s="281">
        <f t="shared" si="25"/>
        <v>0</v>
      </c>
      <c r="BL141" s="282">
        <f t="shared" si="26"/>
        <v>0</v>
      </c>
      <c r="BM141" s="283" t="str">
        <f t="shared" si="17"/>
        <v>ปรับปรุง</v>
      </c>
      <c r="BN141" s="284">
        <f t="shared" si="27"/>
        <v>22</v>
      </c>
    </row>
    <row r="142" spans="1:66" ht="14.25" customHeight="1">
      <c r="A142" s="34">
        <f t="shared" si="35"/>
        <v>47</v>
      </c>
      <c r="B142" s="34" t="str">
        <f t="shared" si="35"/>
        <v xml:space="preserve">  </v>
      </c>
      <c r="C142" s="35" t="str">
        <f t="shared" si="43"/>
        <v xml:space="preserve">  </v>
      </c>
      <c r="D142" s="35" t="str">
        <f t="shared" si="43"/>
        <v xml:space="preserve">  </v>
      </c>
      <c r="E142" s="35" t="str">
        <f t="shared" si="43"/>
        <v xml:space="preserve">  </v>
      </c>
      <c r="F142" s="35" t="str">
        <f t="shared" si="43"/>
        <v xml:space="preserve">  </v>
      </c>
      <c r="G142" s="35" t="str">
        <f t="shared" si="43"/>
        <v xml:space="preserve">  </v>
      </c>
      <c r="H142" s="35" t="str">
        <f t="shared" si="43"/>
        <v xml:space="preserve">  </v>
      </c>
      <c r="I142" s="35" t="str">
        <f t="shared" si="43"/>
        <v xml:space="preserve">  </v>
      </c>
      <c r="J142" s="35" t="str">
        <f t="shared" si="43"/>
        <v xml:space="preserve">  </v>
      </c>
      <c r="K142" s="35" t="str">
        <f t="shared" si="43"/>
        <v xml:space="preserve">  </v>
      </c>
      <c r="L142" s="35" t="str">
        <f t="shared" si="43"/>
        <v xml:space="preserve">  </v>
      </c>
      <c r="M142" s="35" t="str">
        <f t="shared" si="43"/>
        <v xml:space="preserve">  </v>
      </c>
      <c r="N142" s="35" t="str">
        <f t="shared" si="43"/>
        <v xml:space="preserve">  </v>
      </c>
      <c r="O142" s="35" t="str">
        <f t="shared" si="43"/>
        <v xml:space="preserve">  </v>
      </c>
      <c r="P142" s="35" t="str">
        <f t="shared" si="43"/>
        <v xml:space="preserve">  </v>
      </c>
      <c r="Q142" s="35" t="str">
        <f t="shared" si="43"/>
        <v xml:space="preserve">  </v>
      </c>
      <c r="R142" s="35" t="str">
        <f t="shared" si="43"/>
        <v xml:space="preserve">  </v>
      </c>
      <c r="S142" s="35" t="str">
        <f t="shared" si="43"/>
        <v xml:space="preserve">  </v>
      </c>
      <c r="T142" s="35" t="str">
        <f t="shared" si="43"/>
        <v xml:space="preserve">  </v>
      </c>
      <c r="U142" s="35" t="str">
        <f t="shared" si="43"/>
        <v xml:space="preserve">  </v>
      </c>
      <c r="V142" s="35" t="str">
        <f t="shared" si="43"/>
        <v xml:space="preserve">  </v>
      </c>
      <c r="W142" s="35" t="str">
        <f t="shared" si="43"/>
        <v xml:space="preserve">  </v>
      </c>
      <c r="X142" s="35" t="str">
        <f t="shared" si="43"/>
        <v xml:space="preserve">  </v>
      </c>
      <c r="Y142" s="35" t="str">
        <f t="shared" si="43"/>
        <v xml:space="preserve">  </v>
      </c>
      <c r="Z142" s="35" t="str">
        <f t="shared" si="43"/>
        <v xml:space="preserve">  </v>
      </c>
      <c r="AA142" s="35" t="str">
        <f t="shared" si="43"/>
        <v xml:space="preserve">  </v>
      </c>
      <c r="AB142" s="35" t="str">
        <f t="shared" si="43"/>
        <v xml:space="preserve">  </v>
      </c>
      <c r="AC142" s="35" t="str">
        <f t="shared" si="43"/>
        <v xml:space="preserve">  </v>
      </c>
      <c r="AD142" s="35" t="str">
        <f t="shared" si="43"/>
        <v xml:space="preserve">  </v>
      </c>
      <c r="AE142" s="35" t="str">
        <f t="shared" si="43"/>
        <v xml:space="preserve">  </v>
      </c>
      <c r="AF142" s="35" t="str">
        <f t="shared" ref="AF142:AF153" si="44">IF(AF55&lt;=0,"  ",IF(AF55=AF$7,AF$6,0))</f>
        <v xml:space="preserve">  </v>
      </c>
      <c r="AG142" s="221">
        <f t="shared" si="36"/>
        <v>0</v>
      </c>
      <c r="AH142" s="221">
        <f t="shared" si="37"/>
        <v>0</v>
      </c>
      <c r="AI142" s="221">
        <f t="shared" si="38"/>
        <v>0</v>
      </c>
      <c r="AJ142" s="221">
        <f t="shared" si="39"/>
        <v>0</v>
      </c>
      <c r="AK142" s="221">
        <f t="shared" si="40"/>
        <v>0</v>
      </c>
      <c r="BD142" s="277">
        <f t="shared" si="18"/>
        <v>0</v>
      </c>
      <c r="BE142" s="278">
        <f t="shared" si="19"/>
        <v>0</v>
      </c>
      <c r="BF142" s="279">
        <f t="shared" si="20"/>
        <v>0</v>
      </c>
      <c r="BG142" s="280">
        <f t="shared" si="21"/>
        <v>0</v>
      </c>
      <c r="BH142" s="281">
        <f t="shared" si="22"/>
        <v>0</v>
      </c>
      <c r="BI142" s="279">
        <f t="shared" si="23"/>
        <v>0</v>
      </c>
      <c r="BJ142" s="303">
        <f t="shared" si="24"/>
        <v>0</v>
      </c>
      <c r="BK142" s="281">
        <f t="shared" si="25"/>
        <v>0</v>
      </c>
      <c r="BL142" s="282">
        <f t="shared" si="26"/>
        <v>0</v>
      </c>
      <c r="BM142" s="283" t="str">
        <f t="shared" si="17"/>
        <v>ปรับปรุง</v>
      </c>
      <c r="BN142" s="284">
        <f t="shared" si="27"/>
        <v>22</v>
      </c>
    </row>
    <row r="143" spans="1:66" ht="14.25" customHeight="1">
      <c r="A143" s="34">
        <f t="shared" si="35"/>
        <v>48</v>
      </c>
      <c r="B143" s="34" t="str">
        <f t="shared" si="35"/>
        <v xml:space="preserve">  </v>
      </c>
      <c r="C143" s="35" t="str">
        <f t="shared" si="43"/>
        <v xml:space="preserve">  </v>
      </c>
      <c r="D143" s="35" t="str">
        <f t="shared" si="43"/>
        <v xml:space="preserve">  </v>
      </c>
      <c r="E143" s="35" t="str">
        <f t="shared" si="43"/>
        <v xml:space="preserve">  </v>
      </c>
      <c r="F143" s="35" t="str">
        <f t="shared" si="43"/>
        <v xml:space="preserve">  </v>
      </c>
      <c r="G143" s="35" t="str">
        <f t="shared" si="43"/>
        <v xml:space="preserve">  </v>
      </c>
      <c r="H143" s="35" t="str">
        <f t="shared" si="43"/>
        <v xml:space="preserve">  </v>
      </c>
      <c r="I143" s="35" t="str">
        <f t="shared" si="43"/>
        <v xml:space="preserve">  </v>
      </c>
      <c r="J143" s="35" t="str">
        <f t="shared" si="43"/>
        <v xml:space="preserve">  </v>
      </c>
      <c r="K143" s="35" t="str">
        <f t="shared" si="43"/>
        <v xml:space="preserve">  </v>
      </c>
      <c r="L143" s="35" t="str">
        <f t="shared" si="43"/>
        <v xml:space="preserve">  </v>
      </c>
      <c r="M143" s="35" t="str">
        <f t="shared" si="43"/>
        <v xml:space="preserve">  </v>
      </c>
      <c r="N143" s="35" t="str">
        <f t="shared" si="43"/>
        <v xml:space="preserve">  </v>
      </c>
      <c r="O143" s="35" t="str">
        <f t="shared" si="43"/>
        <v xml:space="preserve">  </v>
      </c>
      <c r="P143" s="35" t="str">
        <f t="shared" si="43"/>
        <v xml:space="preserve">  </v>
      </c>
      <c r="Q143" s="35" t="str">
        <f t="shared" si="43"/>
        <v xml:space="preserve">  </v>
      </c>
      <c r="R143" s="35" t="str">
        <f t="shared" si="43"/>
        <v xml:space="preserve">  </v>
      </c>
      <c r="S143" s="35" t="str">
        <f t="shared" si="43"/>
        <v xml:space="preserve">  </v>
      </c>
      <c r="T143" s="35" t="str">
        <f t="shared" si="43"/>
        <v xml:space="preserve">  </v>
      </c>
      <c r="U143" s="35" t="str">
        <f t="shared" si="43"/>
        <v xml:space="preserve">  </v>
      </c>
      <c r="V143" s="35" t="str">
        <f t="shared" si="43"/>
        <v xml:space="preserve">  </v>
      </c>
      <c r="W143" s="35" t="str">
        <f t="shared" si="43"/>
        <v xml:space="preserve">  </v>
      </c>
      <c r="X143" s="35" t="str">
        <f t="shared" si="43"/>
        <v xml:space="preserve">  </v>
      </c>
      <c r="Y143" s="35" t="str">
        <f t="shared" si="43"/>
        <v xml:space="preserve">  </v>
      </c>
      <c r="Z143" s="35" t="str">
        <f t="shared" si="43"/>
        <v xml:space="preserve">  </v>
      </c>
      <c r="AA143" s="35" t="str">
        <f t="shared" si="43"/>
        <v xml:space="preserve">  </v>
      </c>
      <c r="AB143" s="35" t="str">
        <f t="shared" si="43"/>
        <v xml:space="preserve">  </v>
      </c>
      <c r="AC143" s="35" t="str">
        <f t="shared" si="43"/>
        <v xml:space="preserve">  </v>
      </c>
      <c r="AD143" s="35" t="str">
        <f t="shared" si="43"/>
        <v xml:space="preserve">  </v>
      </c>
      <c r="AE143" s="35" t="str">
        <f t="shared" si="43"/>
        <v xml:space="preserve">  </v>
      </c>
      <c r="AF143" s="35" t="str">
        <f t="shared" si="44"/>
        <v xml:space="preserve">  </v>
      </c>
      <c r="AG143" s="221">
        <f t="shared" si="36"/>
        <v>0</v>
      </c>
      <c r="AH143" s="221">
        <f t="shared" si="37"/>
        <v>0</v>
      </c>
      <c r="AI143" s="221">
        <f t="shared" si="38"/>
        <v>0</v>
      </c>
      <c r="AJ143" s="221">
        <f t="shared" si="39"/>
        <v>0</v>
      </c>
      <c r="AK143" s="221">
        <f t="shared" si="40"/>
        <v>0</v>
      </c>
      <c r="BD143" s="277">
        <f t="shared" si="18"/>
        <v>0</v>
      </c>
      <c r="BE143" s="278">
        <f t="shared" si="19"/>
        <v>0</v>
      </c>
      <c r="BF143" s="279">
        <f t="shared" si="20"/>
        <v>0</v>
      </c>
      <c r="BG143" s="280">
        <f t="shared" si="21"/>
        <v>0</v>
      </c>
      <c r="BH143" s="281">
        <f t="shared" si="22"/>
        <v>0</v>
      </c>
      <c r="BI143" s="279">
        <f t="shared" si="23"/>
        <v>0</v>
      </c>
      <c r="BJ143" s="303">
        <f t="shared" si="24"/>
        <v>0</v>
      </c>
      <c r="BK143" s="281">
        <f t="shared" si="25"/>
        <v>0</v>
      </c>
      <c r="BL143" s="282">
        <f t="shared" si="26"/>
        <v>0</v>
      </c>
      <c r="BM143" s="283" t="str">
        <f t="shared" si="17"/>
        <v>ปรับปรุง</v>
      </c>
      <c r="BN143" s="284">
        <f t="shared" si="27"/>
        <v>22</v>
      </c>
    </row>
    <row r="144" spans="1:66" ht="14.25" customHeight="1">
      <c r="A144" s="34">
        <f t="shared" ref="A144:B155" si="45">IF(A57&lt;=0,"  ",A57)</f>
        <v>49</v>
      </c>
      <c r="B144" s="34" t="str">
        <f t="shared" si="45"/>
        <v xml:space="preserve">  </v>
      </c>
      <c r="C144" s="35" t="str">
        <f t="shared" si="43"/>
        <v xml:space="preserve">  </v>
      </c>
      <c r="D144" s="35" t="str">
        <f t="shared" si="43"/>
        <v xml:space="preserve">  </v>
      </c>
      <c r="E144" s="35" t="str">
        <f t="shared" si="43"/>
        <v xml:space="preserve">  </v>
      </c>
      <c r="F144" s="35" t="str">
        <f t="shared" si="43"/>
        <v xml:space="preserve">  </v>
      </c>
      <c r="G144" s="35" t="str">
        <f t="shared" si="43"/>
        <v xml:space="preserve">  </v>
      </c>
      <c r="H144" s="35" t="str">
        <f t="shared" si="43"/>
        <v xml:space="preserve">  </v>
      </c>
      <c r="I144" s="35" t="str">
        <f t="shared" si="43"/>
        <v xml:space="preserve">  </v>
      </c>
      <c r="J144" s="35" t="str">
        <f t="shared" si="43"/>
        <v xml:space="preserve">  </v>
      </c>
      <c r="K144" s="35" t="str">
        <f t="shared" si="43"/>
        <v xml:space="preserve">  </v>
      </c>
      <c r="L144" s="35" t="str">
        <f t="shared" si="43"/>
        <v xml:space="preserve">  </v>
      </c>
      <c r="M144" s="35" t="str">
        <f t="shared" si="43"/>
        <v xml:space="preserve">  </v>
      </c>
      <c r="N144" s="35" t="str">
        <f t="shared" si="43"/>
        <v xml:space="preserve">  </v>
      </c>
      <c r="O144" s="35" t="str">
        <f t="shared" si="43"/>
        <v xml:space="preserve">  </v>
      </c>
      <c r="P144" s="35" t="str">
        <f t="shared" si="43"/>
        <v xml:space="preserve">  </v>
      </c>
      <c r="Q144" s="35" t="str">
        <f t="shared" si="43"/>
        <v xml:space="preserve">  </v>
      </c>
      <c r="R144" s="35" t="str">
        <f t="shared" si="43"/>
        <v xml:space="preserve">  </v>
      </c>
      <c r="S144" s="35" t="str">
        <f t="shared" si="43"/>
        <v xml:space="preserve">  </v>
      </c>
      <c r="T144" s="35" t="str">
        <f t="shared" si="43"/>
        <v xml:space="preserve">  </v>
      </c>
      <c r="U144" s="35" t="str">
        <f t="shared" si="43"/>
        <v xml:space="preserve">  </v>
      </c>
      <c r="V144" s="35" t="str">
        <f t="shared" si="43"/>
        <v xml:space="preserve">  </v>
      </c>
      <c r="W144" s="35" t="str">
        <f t="shared" si="43"/>
        <v xml:space="preserve">  </v>
      </c>
      <c r="X144" s="35" t="str">
        <f t="shared" si="43"/>
        <v xml:space="preserve">  </v>
      </c>
      <c r="Y144" s="35" t="str">
        <f t="shared" si="43"/>
        <v xml:space="preserve">  </v>
      </c>
      <c r="Z144" s="35" t="str">
        <f t="shared" si="43"/>
        <v xml:space="preserve">  </v>
      </c>
      <c r="AA144" s="35" t="str">
        <f t="shared" si="43"/>
        <v xml:space="preserve">  </v>
      </c>
      <c r="AB144" s="35" t="str">
        <f t="shared" si="43"/>
        <v xml:space="preserve">  </v>
      </c>
      <c r="AC144" s="35" t="str">
        <f t="shared" si="43"/>
        <v xml:space="preserve">  </v>
      </c>
      <c r="AD144" s="35" t="str">
        <f t="shared" si="43"/>
        <v xml:space="preserve">  </v>
      </c>
      <c r="AE144" s="35" t="str">
        <f t="shared" si="43"/>
        <v xml:space="preserve">  </v>
      </c>
      <c r="AF144" s="35" t="str">
        <f t="shared" si="44"/>
        <v xml:space="preserve">  </v>
      </c>
      <c r="AG144" s="221">
        <f t="shared" si="36"/>
        <v>0</v>
      </c>
      <c r="AH144" s="221">
        <f t="shared" si="37"/>
        <v>0</v>
      </c>
      <c r="AI144" s="221">
        <f t="shared" si="38"/>
        <v>0</v>
      </c>
      <c r="AJ144" s="221">
        <f t="shared" si="39"/>
        <v>0</v>
      </c>
      <c r="AK144" s="221">
        <f t="shared" si="40"/>
        <v>0</v>
      </c>
      <c r="BD144" s="277">
        <f t="shared" si="18"/>
        <v>0</v>
      </c>
      <c r="BE144" s="278">
        <f t="shared" si="19"/>
        <v>0</v>
      </c>
      <c r="BF144" s="279">
        <f t="shared" si="20"/>
        <v>0</v>
      </c>
      <c r="BG144" s="280">
        <f t="shared" si="21"/>
        <v>0</v>
      </c>
      <c r="BH144" s="281">
        <f t="shared" si="22"/>
        <v>0</v>
      </c>
      <c r="BI144" s="279">
        <f t="shared" si="23"/>
        <v>0</v>
      </c>
      <c r="BJ144" s="303">
        <f t="shared" si="24"/>
        <v>0</v>
      </c>
      <c r="BK144" s="281">
        <f t="shared" si="25"/>
        <v>0</v>
      </c>
      <c r="BL144" s="282">
        <f t="shared" si="26"/>
        <v>0</v>
      </c>
      <c r="BM144" s="283" t="str">
        <f t="shared" si="17"/>
        <v>ปรับปรุง</v>
      </c>
      <c r="BN144" s="284">
        <f t="shared" si="27"/>
        <v>22</v>
      </c>
    </row>
    <row r="145" spans="1:66" ht="14.25" customHeight="1">
      <c r="A145" s="34">
        <f t="shared" si="45"/>
        <v>50</v>
      </c>
      <c r="B145" s="34" t="str">
        <f t="shared" si="45"/>
        <v xml:space="preserve">  </v>
      </c>
      <c r="C145" s="35" t="str">
        <f t="shared" si="43"/>
        <v xml:space="preserve">  </v>
      </c>
      <c r="D145" s="35" t="str">
        <f t="shared" si="43"/>
        <v xml:space="preserve">  </v>
      </c>
      <c r="E145" s="35" t="str">
        <f t="shared" si="43"/>
        <v xml:space="preserve">  </v>
      </c>
      <c r="F145" s="35" t="str">
        <f t="shared" si="43"/>
        <v xml:space="preserve">  </v>
      </c>
      <c r="G145" s="35" t="str">
        <f t="shared" si="43"/>
        <v xml:space="preserve">  </v>
      </c>
      <c r="H145" s="35" t="str">
        <f t="shared" si="43"/>
        <v xml:space="preserve">  </v>
      </c>
      <c r="I145" s="35" t="str">
        <f t="shared" si="43"/>
        <v xml:space="preserve">  </v>
      </c>
      <c r="J145" s="35" t="str">
        <f t="shared" si="43"/>
        <v xml:space="preserve">  </v>
      </c>
      <c r="K145" s="35" t="str">
        <f t="shared" si="43"/>
        <v xml:space="preserve">  </v>
      </c>
      <c r="L145" s="35" t="str">
        <f t="shared" si="43"/>
        <v xml:space="preserve">  </v>
      </c>
      <c r="M145" s="35" t="str">
        <f t="shared" si="43"/>
        <v xml:space="preserve">  </v>
      </c>
      <c r="N145" s="35" t="str">
        <f t="shared" si="43"/>
        <v xml:space="preserve">  </v>
      </c>
      <c r="O145" s="35" t="str">
        <f t="shared" si="43"/>
        <v xml:space="preserve">  </v>
      </c>
      <c r="P145" s="35" t="str">
        <f t="shared" si="43"/>
        <v xml:space="preserve">  </v>
      </c>
      <c r="Q145" s="35" t="str">
        <f t="shared" si="43"/>
        <v xml:space="preserve">  </v>
      </c>
      <c r="R145" s="35" t="str">
        <f t="shared" si="43"/>
        <v xml:space="preserve">  </v>
      </c>
      <c r="S145" s="35" t="str">
        <f t="shared" si="43"/>
        <v xml:space="preserve">  </v>
      </c>
      <c r="T145" s="35" t="str">
        <f t="shared" si="43"/>
        <v xml:space="preserve">  </v>
      </c>
      <c r="U145" s="35" t="str">
        <f t="shared" si="43"/>
        <v xml:space="preserve">  </v>
      </c>
      <c r="V145" s="35" t="str">
        <f t="shared" si="43"/>
        <v xml:space="preserve">  </v>
      </c>
      <c r="W145" s="35" t="str">
        <f t="shared" si="43"/>
        <v xml:space="preserve">  </v>
      </c>
      <c r="X145" s="35" t="str">
        <f t="shared" si="43"/>
        <v xml:space="preserve">  </v>
      </c>
      <c r="Y145" s="35" t="str">
        <f t="shared" si="43"/>
        <v xml:space="preserve">  </v>
      </c>
      <c r="Z145" s="35" t="str">
        <f t="shared" si="43"/>
        <v xml:space="preserve">  </v>
      </c>
      <c r="AA145" s="35" t="str">
        <f>IF(AA58&lt;=0,"  ",IF(AA58=AA$7,AA$6,0))</f>
        <v xml:space="preserve">  </v>
      </c>
      <c r="AB145" s="35" t="str">
        <f>IF(AB58&lt;=0,"  ",IF(AB58=AB$7,AB$6,0))</f>
        <v xml:space="preserve">  </v>
      </c>
      <c r="AC145" s="35" t="str">
        <f>IF(AC58&lt;=0,"  ",IF(AC58=AC$7,AC$6,0))</f>
        <v xml:space="preserve">  </v>
      </c>
      <c r="AD145" s="35" t="str">
        <f>IF(AD58&lt;=0,"  ",IF(AD58=AD$7,AD$6,0))</f>
        <v xml:space="preserve">  </v>
      </c>
      <c r="AE145" s="35" t="str">
        <f>IF(AE58&lt;=0,"  ",IF(AE58=AE$7,AE$6,0))</f>
        <v xml:space="preserve">  </v>
      </c>
      <c r="AF145" s="35" t="str">
        <f t="shared" si="44"/>
        <v xml:space="preserve">  </v>
      </c>
      <c r="AG145" s="221">
        <f t="shared" si="36"/>
        <v>0</v>
      </c>
      <c r="AH145" s="221">
        <f t="shared" si="37"/>
        <v>0</v>
      </c>
      <c r="AI145" s="221">
        <f t="shared" si="38"/>
        <v>0</v>
      </c>
      <c r="AJ145" s="221">
        <f t="shared" si="39"/>
        <v>0</v>
      </c>
      <c r="AK145" s="221">
        <f t="shared" si="40"/>
        <v>0</v>
      </c>
      <c r="BD145" s="277">
        <f t="shared" si="18"/>
        <v>0</v>
      </c>
      <c r="BE145" s="278">
        <f t="shared" si="19"/>
        <v>0</v>
      </c>
      <c r="BF145" s="279">
        <f t="shared" si="20"/>
        <v>0</v>
      </c>
      <c r="BG145" s="280">
        <f t="shared" si="21"/>
        <v>0</v>
      </c>
      <c r="BH145" s="281">
        <f t="shared" si="22"/>
        <v>0</v>
      </c>
      <c r="BI145" s="279">
        <f t="shared" si="23"/>
        <v>0</v>
      </c>
      <c r="BJ145" s="303">
        <f t="shared" si="24"/>
        <v>0</v>
      </c>
      <c r="BK145" s="281">
        <f t="shared" si="25"/>
        <v>0</v>
      </c>
      <c r="BL145" s="282">
        <f t="shared" si="26"/>
        <v>0</v>
      </c>
      <c r="BM145" s="283" t="str">
        <f t="shared" si="17"/>
        <v>ปรับปรุง</v>
      </c>
      <c r="BN145" s="284">
        <f t="shared" si="27"/>
        <v>22</v>
      </c>
    </row>
    <row r="146" spans="1:66" ht="14.25" customHeight="1">
      <c r="A146" s="34">
        <f t="shared" si="45"/>
        <v>51</v>
      </c>
      <c r="B146" s="34" t="str">
        <f t="shared" si="45"/>
        <v xml:space="preserve">  </v>
      </c>
      <c r="C146" s="35" t="str">
        <f t="shared" ref="C146:AE153" si="46">IF(C59&lt;=0,"  ",IF(C59=C$7,C$6,0))</f>
        <v xml:space="preserve">  </v>
      </c>
      <c r="D146" s="35" t="str">
        <f t="shared" si="46"/>
        <v xml:space="preserve">  </v>
      </c>
      <c r="E146" s="35" t="str">
        <f t="shared" si="46"/>
        <v xml:space="preserve">  </v>
      </c>
      <c r="F146" s="35" t="str">
        <f t="shared" si="46"/>
        <v xml:space="preserve">  </v>
      </c>
      <c r="G146" s="35" t="str">
        <f t="shared" si="46"/>
        <v xml:space="preserve">  </v>
      </c>
      <c r="H146" s="35" t="str">
        <f t="shared" si="46"/>
        <v xml:space="preserve">  </v>
      </c>
      <c r="I146" s="35" t="str">
        <f t="shared" si="46"/>
        <v xml:space="preserve">  </v>
      </c>
      <c r="J146" s="35" t="str">
        <f t="shared" si="46"/>
        <v xml:space="preserve">  </v>
      </c>
      <c r="K146" s="35" t="str">
        <f t="shared" si="46"/>
        <v xml:space="preserve">  </v>
      </c>
      <c r="L146" s="35" t="str">
        <f t="shared" si="46"/>
        <v xml:space="preserve">  </v>
      </c>
      <c r="M146" s="35" t="str">
        <f t="shared" si="46"/>
        <v xml:space="preserve">  </v>
      </c>
      <c r="N146" s="35" t="str">
        <f t="shared" si="46"/>
        <v xml:space="preserve">  </v>
      </c>
      <c r="O146" s="35" t="str">
        <f t="shared" si="46"/>
        <v xml:space="preserve">  </v>
      </c>
      <c r="P146" s="35" t="str">
        <f t="shared" si="46"/>
        <v xml:space="preserve">  </v>
      </c>
      <c r="Q146" s="35" t="str">
        <f t="shared" si="46"/>
        <v xml:space="preserve">  </v>
      </c>
      <c r="R146" s="35" t="str">
        <f t="shared" si="46"/>
        <v xml:space="preserve">  </v>
      </c>
      <c r="S146" s="35" t="str">
        <f t="shared" si="46"/>
        <v xml:space="preserve">  </v>
      </c>
      <c r="T146" s="35" t="str">
        <f t="shared" si="46"/>
        <v xml:space="preserve">  </v>
      </c>
      <c r="U146" s="35" t="str">
        <f t="shared" si="46"/>
        <v xml:space="preserve">  </v>
      </c>
      <c r="V146" s="35" t="str">
        <f t="shared" si="46"/>
        <v xml:space="preserve">  </v>
      </c>
      <c r="W146" s="35" t="str">
        <f t="shared" si="46"/>
        <v xml:space="preserve">  </v>
      </c>
      <c r="X146" s="35" t="str">
        <f t="shared" si="46"/>
        <v xml:space="preserve">  </v>
      </c>
      <c r="Y146" s="35" t="str">
        <f t="shared" si="46"/>
        <v xml:space="preserve">  </v>
      </c>
      <c r="Z146" s="35" t="str">
        <f t="shared" si="46"/>
        <v xml:space="preserve">  </v>
      </c>
      <c r="AA146" s="35" t="str">
        <f t="shared" si="46"/>
        <v xml:space="preserve">  </v>
      </c>
      <c r="AB146" s="35" t="str">
        <f t="shared" si="46"/>
        <v xml:space="preserve">  </v>
      </c>
      <c r="AC146" s="35" t="str">
        <f t="shared" si="46"/>
        <v xml:space="preserve">  </v>
      </c>
      <c r="AD146" s="35" t="str">
        <f t="shared" si="46"/>
        <v xml:space="preserve">  </v>
      </c>
      <c r="AE146" s="35" t="str">
        <f t="shared" si="46"/>
        <v xml:space="preserve">  </v>
      </c>
      <c r="AF146" s="35" t="str">
        <f t="shared" si="44"/>
        <v xml:space="preserve">  </v>
      </c>
      <c r="AG146" s="221">
        <f t="shared" si="36"/>
        <v>0</v>
      </c>
      <c r="AH146" s="221">
        <f t="shared" si="37"/>
        <v>0</v>
      </c>
      <c r="AI146" s="221">
        <f t="shared" si="38"/>
        <v>0</v>
      </c>
      <c r="AJ146" s="221">
        <f t="shared" si="39"/>
        <v>0</v>
      </c>
      <c r="AK146" s="221">
        <f t="shared" si="40"/>
        <v>0</v>
      </c>
      <c r="BD146" s="277">
        <f t="shared" si="18"/>
        <v>0</v>
      </c>
      <c r="BE146" s="278">
        <f t="shared" si="19"/>
        <v>0</v>
      </c>
      <c r="BF146" s="279">
        <f t="shared" si="20"/>
        <v>0</v>
      </c>
      <c r="BG146" s="280">
        <f t="shared" si="21"/>
        <v>0</v>
      </c>
      <c r="BH146" s="281">
        <f t="shared" si="22"/>
        <v>0</v>
      </c>
      <c r="BI146" s="279">
        <f t="shared" si="23"/>
        <v>0</v>
      </c>
      <c r="BJ146" s="303">
        <f t="shared" si="24"/>
        <v>0</v>
      </c>
      <c r="BK146" s="281">
        <f t="shared" si="25"/>
        <v>0</v>
      </c>
      <c r="BL146" s="282">
        <f t="shared" si="26"/>
        <v>0</v>
      </c>
      <c r="BM146" s="283" t="str">
        <f t="shared" si="17"/>
        <v>ปรับปรุง</v>
      </c>
      <c r="BN146" s="284">
        <f t="shared" si="27"/>
        <v>22</v>
      </c>
    </row>
    <row r="147" spans="1:66" ht="14.25" customHeight="1">
      <c r="A147" s="34">
        <f t="shared" si="45"/>
        <v>52</v>
      </c>
      <c r="B147" s="34" t="str">
        <f t="shared" si="45"/>
        <v xml:space="preserve">  </v>
      </c>
      <c r="C147" s="35" t="str">
        <f t="shared" si="46"/>
        <v xml:space="preserve">  </v>
      </c>
      <c r="D147" s="35" t="str">
        <f t="shared" si="46"/>
        <v xml:space="preserve">  </v>
      </c>
      <c r="E147" s="35" t="str">
        <f t="shared" si="46"/>
        <v xml:space="preserve">  </v>
      </c>
      <c r="F147" s="35" t="str">
        <f t="shared" si="46"/>
        <v xml:space="preserve">  </v>
      </c>
      <c r="G147" s="35" t="str">
        <f t="shared" si="46"/>
        <v xml:space="preserve">  </v>
      </c>
      <c r="H147" s="35" t="str">
        <f t="shared" si="46"/>
        <v xml:space="preserve">  </v>
      </c>
      <c r="I147" s="35" t="str">
        <f t="shared" si="46"/>
        <v xml:space="preserve">  </v>
      </c>
      <c r="J147" s="35" t="str">
        <f t="shared" si="46"/>
        <v xml:space="preserve">  </v>
      </c>
      <c r="K147" s="35" t="str">
        <f t="shared" si="46"/>
        <v xml:space="preserve">  </v>
      </c>
      <c r="L147" s="35" t="str">
        <f t="shared" si="46"/>
        <v xml:space="preserve">  </v>
      </c>
      <c r="M147" s="35" t="str">
        <f t="shared" si="46"/>
        <v xml:space="preserve">  </v>
      </c>
      <c r="N147" s="35" t="str">
        <f t="shared" si="46"/>
        <v xml:space="preserve">  </v>
      </c>
      <c r="O147" s="35" t="str">
        <f t="shared" si="46"/>
        <v xml:space="preserve">  </v>
      </c>
      <c r="P147" s="35" t="str">
        <f t="shared" si="46"/>
        <v xml:space="preserve">  </v>
      </c>
      <c r="Q147" s="35" t="str">
        <f t="shared" si="46"/>
        <v xml:space="preserve">  </v>
      </c>
      <c r="R147" s="35" t="str">
        <f t="shared" si="46"/>
        <v xml:space="preserve">  </v>
      </c>
      <c r="S147" s="35" t="str">
        <f t="shared" si="46"/>
        <v xml:space="preserve">  </v>
      </c>
      <c r="T147" s="35" t="str">
        <f t="shared" si="46"/>
        <v xml:space="preserve">  </v>
      </c>
      <c r="U147" s="35" t="str">
        <f t="shared" si="46"/>
        <v xml:space="preserve">  </v>
      </c>
      <c r="V147" s="35" t="str">
        <f t="shared" si="46"/>
        <v xml:space="preserve">  </v>
      </c>
      <c r="W147" s="35" t="str">
        <f t="shared" si="46"/>
        <v xml:space="preserve">  </v>
      </c>
      <c r="X147" s="35" t="str">
        <f t="shared" si="46"/>
        <v xml:space="preserve">  </v>
      </c>
      <c r="Y147" s="35" t="str">
        <f t="shared" si="46"/>
        <v xml:space="preserve">  </v>
      </c>
      <c r="Z147" s="35" t="str">
        <f t="shared" si="46"/>
        <v xml:space="preserve">  </v>
      </c>
      <c r="AA147" s="35" t="str">
        <f t="shared" si="46"/>
        <v xml:space="preserve">  </v>
      </c>
      <c r="AB147" s="35" t="str">
        <f t="shared" si="46"/>
        <v xml:space="preserve">  </v>
      </c>
      <c r="AC147" s="35" t="str">
        <f t="shared" si="46"/>
        <v xml:space="preserve">  </v>
      </c>
      <c r="AD147" s="35" t="str">
        <f t="shared" si="46"/>
        <v xml:space="preserve">  </v>
      </c>
      <c r="AE147" s="35" t="str">
        <f t="shared" si="46"/>
        <v xml:space="preserve">  </v>
      </c>
      <c r="AF147" s="35" t="str">
        <f t="shared" si="44"/>
        <v xml:space="preserve">  </v>
      </c>
      <c r="AG147" s="221">
        <f t="shared" si="36"/>
        <v>0</v>
      </c>
      <c r="AH147" s="221">
        <f t="shared" si="37"/>
        <v>0</v>
      </c>
      <c r="AI147" s="221">
        <f t="shared" si="38"/>
        <v>0</v>
      </c>
      <c r="AJ147" s="221">
        <f t="shared" si="39"/>
        <v>0</v>
      </c>
      <c r="AK147" s="221">
        <f t="shared" si="40"/>
        <v>0</v>
      </c>
      <c r="BD147" s="277">
        <f t="shared" si="18"/>
        <v>0</v>
      </c>
      <c r="BE147" s="278">
        <f t="shared" si="19"/>
        <v>0</v>
      </c>
      <c r="BF147" s="279">
        <f t="shared" si="20"/>
        <v>0</v>
      </c>
      <c r="BG147" s="280">
        <f t="shared" si="21"/>
        <v>0</v>
      </c>
      <c r="BH147" s="281">
        <f t="shared" si="22"/>
        <v>0</v>
      </c>
      <c r="BI147" s="279">
        <f t="shared" si="23"/>
        <v>0</v>
      </c>
      <c r="BJ147" s="303">
        <f t="shared" si="24"/>
        <v>0</v>
      </c>
      <c r="BK147" s="281">
        <f t="shared" si="25"/>
        <v>0</v>
      </c>
      <c r="BL147" s="282">
        <f t="shared" si="26"/>
        <v>0</v>
      </c>
      <c r="BM147" s="283" t="str">
        <f t="shared" si="17"/>
        <v>ปรับปรุง</v>
      </c>
      <c r="BN147" s="284">
        <f t="shared" si="27"/>
        <v>22</v>
      </c>
    </row>
    <row r="148" spans="1:66" ht="14.25" customHeight="1">
      <c r="A148" s="34">
        <f t="shared" si="45"/>
        <v>53</v>
      </c>
      <c r="B148" s="34" t="str">
        <f t="shared" si="45"/>
        <v xml:space="preserve">  </v>
      </c>
      <c r="C148" s="35" t="str">
        <f t="shared" si="46"/>
        <v xml:space="preserve">  </v>
      </c>
      <c r="D148" s="35" t="str">
        <f t="shared" si="46"/>
        <v xml:space="preserve">  </v>
      </c>
      <c r="E148" s="35" t="str">
        <f t="shared" si="46"/>
        <v xml:space="preserve">  </v>
      </c>
      <c r="F148" s="35" t="str">
        <f t="shared" si="46"/>
        <v xml:space="preserve">  </v>
      </c>
      <c r="G148" s="35" t="str">
        <f t="shared" si="46"/>
        <v xml:space="preserve">  </v>
      </c>
      <c r="H148" s="35" t="str">
        <f t="shared" si="46"/>
        <v xml:space="preserve">  </v>
      </c>
      <c r="I148" s="35" t="str">
        <f t="shared" si="46"/>
        <v xml:space="preserve">  </v>
      </c>
      <c r="J148" s="35" t="str">
        <f t="shared" si="46"/>
        <v xml:space="preserve">  </v>
      </c>
      <c r="K148" s="35" t="str">
        <f t="shared" si="46"/>
        <v xml:space="preserve">  </v>
      </c>
      <c r="L148" s="35" t="str">
        <f t="shared" si="46"/>
        <v xml:space="preserve">  </v>
      </c>
      <c r="M148" s="35" t="str">
        <f t="shared" si="46"/>
        <v xml:space="preserve">  </v>
      </c>
      <c r="N148" s="35" t="str">
        <f t="shared" si="46"/>
        <v xml:space="preserve">  </v>
      </c>
      <c r="O148" s="35" t="str">
        <f t="shared" si="46"/>
        <v xml:space="preserve">  </v>
      </c>
      <c r="P148" s="35" t="str">
        <f t="shared" si="46"/>
        <v xml:space="preserve">  </v>
      </c>
      <c r="Q148" s="35" t="str">
        <f t="shared" si="46"/>
        <v xml:space="preserve">  </v>
      </c>
      <c r="R148" s="35" t="str">
        <f t="shared" si="46"/>
        <v xml:space="preserve">  </v>
      </c>
      <c r="S148" s="35" t="str">
        <f t="shared" si="46"/>
        <v xml:space="preserve">  </v>
      </c>
      <c r="T148" s="35" t="str">
        <f t="shared" si="46"/>
        <v xml:space="preserve">  </v>
      </c>
      <c r="U148" s="35" t="str">
        <f t="shared" si="46"/>
        <v xml:space="preserve">  </v>
      </c>
      <c r="V148" s="35" t="str">
        <f t="shared" si="46"/>
        <v xml:space="preserve">  </v>
      </c>
      <c r="W148" s="35" t="str">
        <f t="shared" si="46"/>
        <v xml:space="preserve">  </v>
      </c>
      <c r="X148" s="35" t="str">
        <f t="shared" si="46"/>
        <v xml:space="preserve">  </v>
      </c>
      <c r="Y148" s="35" t="str">
        <f t="shared" si="46"/>
        <v xml:space="preserve">  </v>
      </c>
      <c r="Z148" s="35" t="str">
        <f t="shared" si="46"/>
        <v xml:space="preserve">  </v>
      </c>
      <c r="AA148" s="35" t="str">
        <f t="shared" si="46"/>
        <v xml:space="preserve">  </v>
      </c>
      <c r="AB148" s="35" t="str">
        <f t="shared" si="46"/>
        <v xml:space="preserve">  </v>
      </c>
      <c r="AC148" s="35" t="str">
        <f t="shared" si="46"/>
        <v xml:space="preserve">  </v>
      </c>
      <c r="AD148" s="35" t="str">
        <f t="shared" si="46"/>
        <v xml:space="preserve">  </v>
      </c>
      <c r="AE148" s="35" t="str">
        <f t="shared" si="46"/>
        <v xml:space="preserve">  </v>
      </c>
      <c r="AF148" s="35" t="str">
        <f t="shared" si="44"/>
        <v xml:space="preserve">  </v>
      </c>
      <c r="AG148" s="221">
        <f t="shared" si="36"/>
        <v>0</v>
      </c>
      <c r="AH148" s="221">
        <f t="shared" si="37"/>
        <v>0</v>
      </c>
      <c r="AI148" s="221">
        <f t="shared" si="38"/>
        <v>0</v>
      </c>
      <c r="AJ148" s="221">
        <f t="shared" si="39"/>
        <v>0</v>
      </c>
      <c r="AK148" s="221">
        <f t="shared" si="40"/>
        <v>0</v>
      </c>
      <c r="BD148" s="277">
        <f t="shared" si="18"/>
        <v>0</v>
      </c>
      <c r="BE148" s="278">
        <f t="shared" si="19"/>
        <v>0</v>
      </c>
      <c r="BF148" s="279">
        <f t="shared" si="20"/>
        <v>0</v>
      </c>
      <c r="BG148" s="280">
        <f t="shared" si="21"/>
        <v>0</v>
      </c>
      <c r="BH148" s="281">
        <f t="shared" si="22"/>
        <v>0</v>
      </c>
      <c r="BI148" s="279">
        <f t="shared" si="23"/>
        <v>0</v>
      </c>
      <c r="BJ148" s="303">
        <f t="shared" si="24"/>
        <v>0</v>
      </c>
      <c r="BK148" s="281">
        <f t="shared" si="25"/>
        <v>0</v>
      </c>
      <c r="BL148" s="282">
        <f t="shared" si="26"/>
        <v>0</v>
      </c>
      <c r="BM148" s="283" t="str">
        <f t="shared" si="17"/>
        <v>ปรับปรุง</v>
      </c>
      <c r="BN148" s="284">
        <f t="shared" si="27"/>
        <v>22</v>
      </c>
    </row>
    <row r="149" spans="1:66" ht="14.25" customHeight="1">
      <c r="A149" s="34">
        <f t="shared" si="45"/>
        <v>54</v>
      </c>
      <c r="B149" s="34" t="str">
        <f t="shared" si="45"/>
        <v xml:space="preserve">  </v>
      </c>
      <c r="C149" s="35" t="str">
        <f t="shared" si="46"/>
        <v xml:space="preserve">  </v>
      </c>
      <c r="D149" s="35" t="str">
        <f t="shared" si="46"/>
        <v xml:space="preserve">  </v>
      </c>
      <c r="E149" s="35" t="str">
        <f t="shared" si="46"/>
        <v xml:space="preserve">  </v>
      </c>
      <c r="F149" s="35" t="str">
        <f t="shared" si="46"/>
        <v xml:space="preserve">  </v>
      </c>
      <c r="G149" s="35" t="str">
        <f t="shared" si="46"/>
        <v xml:space="preserve">  </v>
      </c>
      <c r="H149" s="35" t="str">
        <f t="shared" si="46"/>
        <v xml:space="preserve">  </v>
      </c>
      <c r="I149" s="35" t="str">
        <f t="shared" si="46"/>
        <v xml:space="preserve">  </v>
      </c>
      <c r="J149" s="35" t="str">
        <f t="shared" si="46"/>
        <v xml:space="preserve">  </v>
      </c>
      <c r="K149" s="35" t="str">
        <f t="shared" si="46"/>
        <v xml:space="preserve">  </v>
      </c>
      <c r="L149" s="35" t="str">
        <f t="shared" si="46"/>
        <v xml:space="preserve">  </v>
      </c>
      <c r="M149" s="35" t="str">
        <f t="shared" si="46"/>
        <v xml:space="preserve">  </v>
      </c>
      <c r="N149" s="35" t="str">
        <f t="shared" si="46"/>
        <v xml:space="preserve">  </v>
      </c>
      <c r="O149" s="35" t="str">
        <f t="shared" si="46"/>
        <v xml:space="preserve">  </v>
      </c>
      <c r="P149" s="35" t="str">
        <f t="shared" si="46"/>
        <v xml:space="preserve">  </v>
      </c>
      <c r="Q149" s="35" t="str">
        <f t="shared" si="46"/>
        <v xml:space="preserve">  </v>
      </c>
      <c r="R149" s="35" t="str">
        <f t="shared" si="46"/>
        <v xml:space="preserve">  </v>
      </c>
      <c r="S149" s="35" t="str">
        <f t="shared" si="46"/>
        <v xml:space="preserve">  </v>
      </c>
      <c r="T149" s="35" t="str">
        <f t="shared" si="46"/>
        <v xml:space="preserve">  </v>
      </c>
      <c r="U149" s="35" t="str">
        <f t="shared" si="46"/>
        <v xml:space="preserve">  </v>
      </c>
      <c r="V149" s="35" t="str">
        <f t="shared" si="46"/>
        <v xml:space="preserve">  </v>
      </c>
      <c r="W149" s="35" t="str">
        <f t="shared" si="46"/>
        <v xml:space="preserve">  </v>
      </c>
      <c r="X149" s="35" t="str">
        <f t="shared" si="46"/>
        <v xml:space="preserve">  </v>
      </c>
      <c r="Y149" s="35" t="str">
        <f t="shared" si="46"/>
        <v xml:space="preserve">  </v>
      </c>
      <c r="Z149" s="35" t="str">
        <f t="shared" si="46"/>
        <v xml:space="preserve">  </v>
      </c>
      <c r="AA149" s="35" t="str">
        <f t="shared" si="46"/>
        <v xml:space="preserve">  </v>
      </c>
      <c r="AB149" s="35" t="str">
        <f t="shared" si="46"/>
        <v xml:space="preserve">  </v>
      </c>
      <c r="AC149" s="35" t="str">
        <f t="shared" si="46"/>
        <v xml:space="preserve">  </v>
      </c>
      <c r="AD149" s="35" t="str">
        <f t="shared" si="46"/>
        <v xml:space="preserve">  </v>
      </c>
      <c r="AE149" s="35" t="str">
        <f t="shared" si="46"/>
        <v xml:space="preserve">  </v>
      </c>
      <c r="AF149" s="35" t="str">
        <f t="shared" si="44"/>
        <v xml:space="preserve">  </v>
      </c>
      <c r="AG149" s="221">
        <f t="shared" si="36"/>
        <v>0</v>
      </c>
      <c r="AH149" s="221">
        <f t="shared" si="37"/>
        <v>0</v>
      </c>
      <c r="AI149" s="221">
        <f t="shared" si="38"/>
        <v>0</v>
      </c>
      <c r="AJ149" s="221">
        <f t="shared" si="39"/>
        <v>0</v>
      </c>
      <c r="AK149" s="221">
        <f t="shared" si="40"/>
        <v>0</v>
      </c>
      <c r="BD149" s="277">
        <f t="shared" si="18"/>
        <v>0</v>
      </c>
      <c r="BE149" s="278">
        <f t="shared" si="19"/>
        <v>0</v>
      </c>
      <c r="BF149" s="279">
        <f t="shared" si="20"/>
        <v>0</v>
      </c>
      <c r="BG149" s="280">
        <f t="shared" si="21"/>
        <v>0</v>
      </c>
      <c r="BH149" s="281">
        <f t="shared" si="22"/>
        <v>0</v>
      </c>
      <c r="BI149" s="279">
        <f t="shared" si="23"/>
        <v>0</v>
      </c>
      <c r="BJ149" s="303">
        <f t="shared" si="24"/>
        <v>0</v>
      </c>
      <c r="BK149" s="281">
        <f t="shared" si="25"/>
        <v>0</v>
      </c>
      <c r="BL149" s="282">
        <f t="shared" si="26"/>
        <v>0</v>
      </c>
      <c r="BM149" s="283" t="str">
        <f t="shared" si="17"/>
        <v>ปรับปรุง</v>
      </c>
      <c r="BN149" s="284">
        <f t="shared" si="27"/>
        <v>22</v>
      </c>
    </row>
    <row r="150" spans="1:66" ht="14.25" customHeight="1">
      <c r="A150" s="34">
        <f t="shared" si="45"/>
        <v>55</v>
      </c>
      <c r="B150" s="34" t="str">
        <f t="shared" si="45"/>
        <v xml:space="preserve">  </v>
      </c>
      <c r="C150" s="35" t="str">
        <f t="shared" si="46"/>
        <v xml:space="preserve">  </v>
      </c>
      <c r="D150" s="35" t="str">
        <f t="shared" si="46"/>
        <v xml:space="preserve">  </v>
      </c>
      <c r="E150" s="35" t="str">
        <f t="shared" si="46"/>
        <v xml:space="preserve">  </v>
      </c>
      <c r="F150" s="35" t="str">
        <f t="shared" si="46"/>
        <v xml:space="preserve">  </v>
      </c>
      <c r="G150" s="35" t="str">
        <f t="shared" si="46"/>
        <v xml:space="preserve">  </v>
      </c>
      <c r="H150" s="35" t="str">
        <f t="shared" si="46"/>
        <v xml:space="preserve">  </v>
      </c>
      <c r="I150" s="35" t="str">
        <f t="shared" si="46"/>
        <v xml:space="preserve">  </v>
      </c>
      <c r="J150" s="35" t="str">
        <f t="shared" si="46"/>
        <v xml:space="preserve">  </v>
      </c>
      <c r="K150" s="35" t="str">
        <f t="shared" si="46"/>
        <v xml:space="preserve">  </v>
      </c>
      <c r="L150" s="35" t="str">
        <f t="shared" si="46"/>
        <v xml:space="preserve">  </v>
      </c>
      <c r="M150" s="35" t="str">
        <f t="shared" si="46"/>
        <v xml:space="preserve">  </v>
      </c>
      <c r="N150" s="35" t="str">
        <f t="shared" si="46"/>
        <v xml:space="preserve">  </v>
      </c>
      <c r="O150" s="35" t="str">
        <f t="shared" si="46"/>
        <v xml:space="preserve">  </v>
      </c>
      <c r="P150" s="35" t="str">
        <f t="shared" si="46"/>
        <v xml:space="preserve">  </v>
      </c>
      <c r="Q150" s="35" t="str">
        <f t="shared" si="46"/>
        <v xml:space="preserve">  </v>
      </c>
      <c r="R150" s="35" t="str">
        <f t="shared" si="46"/>
        <v xml:space="preserve">  </v>
      </c>
      <c r="S150" s="35" t="str">
        <f t="shared" si="46"/>
        <v xml:space="preserve">  </v>
      </c>
      <c r="T150" s="35" t="str">
        <f t="shared" si="46"/>
        <v xml:space="preserve">  </v>
      </c>
      <c r="U150" s="35" t="str">
        <f t="shared" si="46"/>
        <v xml:space="preserve">  </v>
      </c>
      <c r="V150" s="35" t="str">
        <f t="shared" si="46"/>
        <v xml:space="preserve">  </v>
      </c>
      <c r="W150" s="35" t="str">
        <f t="shared" si="46"/>
        <v xml:space="preserve">  </v>
      </c>
      <c r="X150" s="35" t="str">
        <f t="shared" si="46"/>
        <v xml:space="preserve">  </v>
      </c>
      <c r="Y150" s="35" t="str">
        <f t="shared" si="46"/>
        <v xml:space="preserve">  </v>
      </c>
      <c r="Z150" s="35" t="str">
        <f t="shared" si="46"/>
        <v xml:space="preserve">  </v>
      </c>
      <c r="AA150" s="35" t="str">
        <f t="shared" si="46"/>
        <v xml:space="preserve">  </v>
      </c>
      <c r="AB150" s="35" t="str">
        <f t="shared" si="46"/>
        <v xml:space="preserve">  </v>
      </c>
      <c r="AC150" s="35" t="str">
        <f t="shared" si="46"/>
        <v xml:space="preserve">  </v>
      </c>
      <c r="AD150" s="35" t="str">
        <f t="shared" si="46"/>
        <v xml:space="preserve">  </v>
      </c>
      <c r="AE150" s="35" t="str">
        <f t="shared" si="46"/>
        <v xml:space="preserve">  </v>
      </c>
      <c r="AF150" s="35" t="str">
        <f t="shared" si="44"/>
        <v xml:space="preserve">  </v>
      </c>
      <c r="AG150" s="221">
        <f t="shared" si="36"/>
        <v>0</v>
      </c>
      <c r="AH150" s="221">
        <f t="shared" si="37"/>
        <v>0</v>
      </c>
      <c r="AI150" s="221">
        <f t="shared" si="38"/>
        <v>0</v>
      </c>
      <c r="AJ150" s="221">
        <f t="shared" si="39"/>
        <v>0</v>
      </c>
      <c r="AK150" s="221">
        <f t="shared" si="40"/>
        <v>0</v>
      </c>
      <c r="BD150" s="277">
        <f t="shared" si="18"/>
        <v>0</v>
      </c>
      <c r="BE150" s="278">
        <f t="shared" si="19"/>
        <v>0</v>
      </c>
      <c r="BF150" s="279">
        <f t="shared" si="20"/>
        <v>0</v>
      </c>
      <c r="BG150" s="280">
        <f t="shared" si="21"/>
        <v>0</v>
      </c>
      <c r="BH150" s="281">
        <f t="shared" si="22"/>
        <v>0</v>
      </c>
      <c r="BI150" s="279">
        <f t="shared" si="23"/>
        <v>0</v>
      </c>
      <c r="BJ150" s="303">
        <f t="shared" si="24"/>
        <v>0</v>
      </c>
      <c r="BK150" s="281">
        <f t="shared" si="25"/>
        <v>0</v>
      </c>
      <c r="BL150" s="282">
        <f t="shared" si="26"/>
        <v>0</v>
      </c>
      <c r="BM150" s="283" t="str">
        <f t="shared" si="17"/>
        <v>ปรับปรุง</v>
      </c>
      <c r="BN150" s="284">
        <f t="shared" si="27"/>
        <v>22</v>
      </c>
    </row>
    <row r="151" spans="1:66" ht="14.25" customHeight="1">
      <c r="A151" s="34">
        <f t="shared" si="45"/>
        <v>56</v>
      </c>
      <c r="B151" s="34" t="str">
        <f t="shared" si="45"/>
        <v xml:space="preserve">  </v>
      </c>
      <c r="C151" s="35" t="str">
        <f t="shared" si="46"/>
        <v xml:space="preserve">  </v>
      </c>
      <c r="D151" s="35" t="str">
        <f t="shared" si="46"/>
        <v xml:space="preserve">  </v>
      </c>
      <c r="E151" s="35" t="str">
        <f t="shared" si="46"/>
        <v xml:space="preserve">  </v>
      </c>
      <c r="F151" s="35" t="str">
        <f t="shared" si="46"/>
        <v xml:space="preserve">  </v>
      </c>
      <c r="G151" s="35" t="str">
        <f t="shared" si="46"/>
        <v xml:space="preserve">  </v>
      </c>
      <c r="H151" s="35" t="str">
        <f t="shared" si="46"/>
        <v xml:space="preserve">  </v>
      </c>
      <c r="I151" s="35" t="str">
        <f t="shared" si="46"/>
        <v xml:space="preserve">  </v>
      </c>
      <c r="J151" s="35" t="str">
        <f t="shared" si="46"/>
        <v xml:space="preserve">  </v>
      </c>
      <c r="K151" s="35" t="str">
        <f t="shared" si="46"/>
        <v xml:space="preserve">  </v>
      </c>
      <c r="L151" s="35" t="str">
        <f t="shared" si="46"/>
        <v xml:space="preserve">  </v>
      </c>
      <c r="M151" s="35" t="str">
        <f t="shared" si="46"/>
        <v xml:space="preserve">  </v>
      </c>
      <c r="N151" s="35" t="str">
        <f t="shared" si="46"/>
        <v xml:space="preserve">  </v>
      </c>
      <c r="O151" s="35" t="str">
        <f t="shared" si="46"/>
        <v xml:space="preserve">  </v>
      </c>
      <c r="P151" s="35" t="str">
        <f t="shared" si="46"/>
        <v xml:space="preserve">  </v>
      </c>
      <c r="Q151" s="35" t="str">
        <f t="shared" si="46"/>
        <v xml:space="preserve">  </v>
      </c>
      <c r="R151" s="35" t="str">
        <f t="shared" si="46"/>
        <v xml:space="preserve">  </v>
      </c>
      <c r="S151" s="35" t="str">
        <f t="shared" si="46"/>
        <v xml:space="preserve">  </v>
      </c>
      <c r="T151" s="35" t="str">
        <f t="shared" si="46"/>
        <v xml:space="preserve">  </v>
      </c>
      <c r="U151" s="35" t="str">
        <f t="shared" si="46"/>
        <v xml:space="preserve">  </v>
      </c>
      <c r="V151" s="35" t="str">
        <f t="shared" si="46"/>
        <v xml:space="preserve">  </v>
      </c>
      <c r="W151" s="35" t="str">
        <f t="shared" si="46"/>
        <v xml:space="preserve">  </v>
      </c>
      <c r="X151" s="35" t="str">
        <f t="shared" si="46"/>
        <v xml:space="preserve">  </v>
      </c>
      <c r="Y151" s="35" t="str">
        <f t="shared" si="46"/>
        <v xml:space="preserve">  </v>
      </c>
      <c r="Z151" s="35" t="str">
        <f t="shared" si="46"/>
        <v xml:space="preserve">  </v>
      </c>
      <c r="AA151" s="35" t="str">
        <f t="shared" si="46"/>
        <v xml:space="preserve">  </v>
      </c>
      <c r="AB151" s="35" t="str">
        <f t="shared" si="46"/>
        <v xml:space="preserve">  </v>
      </c>
      <c r="AC151" s="35" t="str">
        <f t="shared" si="46"/>
        <v xml:space="preserve">  </v>
      </c>
      <c r="AD151" s="35" t="str">
        <f t="shared" si="46"/>
        <v xml:space="preserve">  </v>
      </c>
      <c r="AE151" s="35" t="str">
        <f t="shared" si="46"/>
        <v xml:space="preserve">  </v>
      </c>
      <c r="AF151" s="35" t="str">
        <f t="shared" si="44"/>
        <v xml:space="preserve">  </v>
      </c>
      <c r="AG151" s="221">
        <f t="shared" si="36"/>
        <v>0</v>
      </c>
      <c r="AH151" s="221">
        <f t="shared" si="37"/>
        <v>0</v>
      </c>
      <c r="AI151" s="221">
        <f t="shared" si="38"/>
        <v>0</v>
      </c>
      <c r="AJ151" s="221">
        <f t="shared" si="39"/>
        <v>0</v>
      </c>
      <c r="AK151" s="221">
        <f t="shared" si="40"/>
        <v>0</v>
      </c>
      <c r="BD151" s="277">
        <f t="shared" si="18"/>
        <v>0</v>
      </c>
      <c r="BE151" s="278">
        <f t="shared" si="19"/>
        <v>0</v>
      </c>
      <c r="BF151" s="279">
        <f t="shared" si="20"/>
        <v>0</v>
      </c>
      <c r="BG151" s="280">
        <f t="shared" si="21"/>
        <v>0</v>
      </c>
      <c r="BH151" s="281">
        <f t="shared" si="22"/>
        <v>0</v>
      </c>
      <c r="BI151" s="279">
        <f t="shared" si="23"/>
        <v>0</v>
      </c>
      <c r="BJ151" s="303">
        <f t="shared" si="24"/>
        <v>0</v>
      </c>
      <c r="BK151" s="281">
        <f t="shared" si="25"/>
        <v>0</v>
      </c>
      <c r="BL151" s="282">
        <f t="shared" si="26"/>
        <v>0</v>
      </c>
      <c r="BM151" s="283" t="str">
        <f t="shared" si="17"/>
        <v>ปรับปรุง</v>
      </c>
      <c r="BN151" s="284">
        <f t="shared" si="27"/>
        <v>22</v>
      </c>
    </row>
    <row r="152" spans="1:66" ht="14.25" customHeight="1">
      <c r="A152" s="34">
        <f t="shared" si="45"/>
        <v>57</v>
      </c>
      <c r="B152" s="34" t="str">
        <f t="shared" si="45"/>
        <v xml:space="preserve">  </v>
      </c>
      <c r="C152" s="35" t="str">
        <f t="shared" si="46"/>
        <v xml:space="preserve">  </v>
      </c>
      <c r="D152" s="35" t="str">
        <f t="shared" si="46"/>
        <v xml:space="preserve">  </v>
      </c>
      <c r="E152" s="35" t="str">
        <f t="shared" si="46"/>
        <v xml:space="preserve">  </v>
      </c>
      <c r="F152" s="35" t="str">
        <f t="shared" si="46"/>
        <v xml:space="preserve">  </v>
      </c>
      <c r="G152" s="35" t="str">
        <f t="shared" si="46"/>
        <v xml:space="preserve">  </v>
      </c>
      <c r="H152" s="35" t="str">
        <f t="shared" si="46"/>
        <v xml:space="preserve">  </v>
      </c>
      <c r="I152" s="35" t="str">
        <f t="shared" si="46"/>
        <v xml:space="preserve">  </v>
      </c>
      <c r="J152" s="35" t="str">
        <f t="shared" si="46"/>
        <v xml:space="preserve">  </v>
      </c>
      <c r="K152" s="35" t="str">
        <f t="shared" si="46"/>
        <v xml:space="preserve">  </v>
      </c>
      <c r="L152" s="35" t="str">
        <f t="shared" si="46"/>
        <v xml:space="preserve">  </v>
      </c>
      <c r="M152" s="35" t="str">
        <f t="shared" si="46"/>
        <v xml:space="preserve">  </v>
      </c>
      <c r="N152" s="35" t="str">
        <f t="shared" si="46"/>
        <v xml:space="preserve">  </v>
      </c>
      <c r="O152" s="35" t="str">
        <f t="shared" si="46"/>
        <v xml:space="preserve">  </v>
      </c>
      <c r="P152" s="35" t="str">
        <f t="shared" si="46"/>
        <v xml:space="preserve">  </v>
      </c>
      <c r="Q152" s="35" t="str">
        <f t="shared" si="46"/>
        <v xml:space="preserve">  </v>
      </c>
      <c r="R152" s="35" t="str">
        <f t="shared" si="46"/>
        <v xml:space="preserve">  </v>
      </c>
      <c r="S152" s="35" t="str">
        <f t="shared" si="46"/>
        <v xml:space="preserve">  </v>
      </c>
      <c r="T152" s="35" t="str">
        <f t="shared" si="46"/>
        <v xml:space="preserve">  </v>
      </c>
      <c r="U152" s="35" t="str">
        <f t="shared" si="46"/>
        <v xml:space="preserve">  </v>
      </c>
      <c r="V152" s="35" t="str">
        <f t="shared" si="46"/>
        <v xml:space="preserve">  </v>
      </c>
      <c r="W152" s="35" t="str">
        <f t="shared" si="46"/>
        <v xml:space="preserve">  </v>
      </c>
      <c r="X152" s="35" t="str">
        <f t="shared" si="46"/>
        <v xml:space="preserve">  </v>
      </c>
      <c r="Y152" s="35" t="str">
        <f t="shared" si="46"/>
        <v xml:space="preserve">  </v>
      </c>
      <c r="Z152" s="35" t="str">
        <f t="shared" si="46"/>
        <v xml:space="preserve">  </v>
      </c>
      <c r="AA152" s="35" t="str">
        <f t="shared" si="46"/>
        <v xml:space="preserve">  </v>
      </c>
      <c r="AB152" s="35" t="str">
        <f t="shared" si="46"/>
        <v xml:space="preserve">  </v>
      </c>
      <c r="AC152" s="35" t="str">
        <f t="shared" si="46"/>
        <v xml:space="preserve">  </v>
      </c>
      <c r="AD152" s="35" t="str">
        <f t="shared" si="46"/>
        <v xml:space="preserve">  </v>
      </c>
      <c r="AE152" s="35" t="str">
        <f t="shared" si="46"/>
        <v xml:space="preserve">  </v>
      </c>
      <c r="AF152" s="35" t="str">
        <f t="shared" si="44"/>
        <v xml:space="preserve">  </v>
      </c>
      <c r="AG152" s="221">
        <f t="shared" si="36"/>
        <v>0</v>
      </c>
      <c r="AH152" s="221">
        <f t="shared" si="37"/>
        <v>0</v>
      </c>
      <c r="AI152" s="221">
        <f t="shared" si="38"/>
        <v>0</v>
      </c>
      <c r="AJ152" s="221">
        <f t="shared" si="39"/>
        <v>0</v>
      </c>
      <c r="AK152" s="221">
        <f t="shared" si="40"/>
        <v>0</v>
      </c>
      <c r="BD152" s="277">
        <f t="shared" si="18"/>
        <v>0</v>
      </c>
      <c r="BE152" s="278">
        <f t="shared" si="19"/>
        <v>0</v>
      </c>
      <c r="BF152" s="279">
        <f t="shared" si="20"/>
        <v>0</v>
      </c>
      <c r="BG152" s="280">
        <f t="shared" si="21"/>
        <v>0</v>
      </c>
      <c r="BH152" s="281">
        <f t="shared" si="22"/>
        <v>0</v>
      </c>
      <c r="BI152" s="279">
        <f t="shared" si="23"/>
        <v>0</v>
      </c>
      <c r="BJ152" s="303">
        <f t="shared" si="24"/>
        <v>0</v>
      </c>
      <c r="BK152" s="281">
        <f t="shared" si="25"/>
        <v>0</v>
      </c>
      <c r="BL152" s="282">
        <f t="shared" si="26"/>
        <v>0</v>
      </c>
      <c r="BM152" s="283" t="str">
        <f t="shared" si="17"/>
        <v>ปรับปรุง</v>
      </c>
      <c r="BN152" s="284">
        <f t="shared" si="27"/>
        <v>22</v>
      </c>
    </row>
    <row r="153" spans="1:66" ht="14.25" customHeight="1">
      <c r="A153" s="34">
        <f t="shared" si="45"/>
        <v>58</v>
      </c>
      <c r="B153" s="34" t="str">
        <f t="shared" si="45"/>
        <v xml:space="preserve">  </v>
      </c>
      <c r="C153" s="35" t="str">
        <f t="shared" si="46"/>
        <v xml:space="preserve">  </v>
      </c>
      <c r="D153" s="35" t="str">
        <f t="shared" si="46"/>
        <v xml:space="preserve">  </v>
      </c>
      <c r="E153" s="35" t="str">
        <f t="shared" si="46"/>
        <v xml:space="preserve">  </v>
      </c>
      <c r="F153" s="35" t="str">
        <f t="shared" si="46"/>
        <v xml:space="preserve">  </v>
      </c>
      <c r="G153" s="35" t="str">
        <f t="shared" si="46"/>
        <v xml:space="preserve">  </v>
      </c>
      <c r="H153" s="35" t="str">
        <f t="shared" si="46"/>
        <v xml:space="preserve">  </v>
      </c>
      <c r="I153" s="35" t="str">
        <f t="shared" si="46"/>
        <v xml:space="preserve">  </v>
      </c>
      <c r="J153" s="35" t="str">
        <f t="shared" si="46"/>
        <v xml:space="preserve">  </v>
      </c>
      <c r="K153" s="35" t="str">
        <f t="shared" si="46"/>
        <v xml:space="preserve">  </v>
      </c>
      <c r="L153" s="35" t="str">
        <f t="shared" si="46"/>
        <v xml:space="preserve">  </v>
      </c>
      <c r="M153" s="35" t="str">
        <f t="shared" si="46"/>
        <v xml:space="preserve">  </v>
      </c>
      <c r="N153" s="35" t="str">
        <f t="shared" si="46"/>
        <v xml:space="preserve">  </v>
      </c>
      <c r="O153" s="35" t="str">
        <f t="shared" si="46"/>
        <v xml:space="preserve">  </v>
      </c>
      <c r="P153" s="35" t="str">
        <f t="shared" si="46"/>
        <v xml:space="preserve">  </v>
      </c>
      <c r="Q153" s="35" t="str">
        <f t="shared" si="46"/>
        <v xml:space="preserve">  </v>
      </c>
      <c r="R153" s="35" t="str">
        <f t="shared" si="46"/>
        <v xml:space="preserve">  </v>
      </c>
      <c r="S153" s="35" t="str">
        <f t="shared" si="46"/>
        <v xml:space="preserve">  </v>
      </c>
      <c r="T153" s="35" t="str">
        <f t="shared" si="46"/>
        <v xml:space="preserve">  </v>
      </c>
      <c r="U153" s="35" t="str">
        <f t="shared" si="46"/>
        <v xml:space="preserve">  </v>
      </c>
      <c r="V153" s="35" t="str">
        <f t="shared" si="46"/>
        <v xml:space="preserve">  </v>
      </c>
      <c r="W153" s="35" t="str">
        <f t="shared" si="46"/>
        <v xml:space="preserve">  </v>
      </c>
      <c r="X153" s="35" t="str">
        <f t="shared" si="46"/>
        <v xml:space="preserve">  </v>
      </c>
      <c r="Y153" s="35" t="str">
        <f t="shared" si="46"/>
        <v xml:space="preserve">  </v>
      </c>
      <c r="Z153" s="35" t="str">
        <f t="shared" si="46"/>
        <v xml:space="preserve">  </v>
      </c>
      <c r="AA153" s="35" t="str">
        <f>IF(AA66&lt;=0,"  ",IF(AA66=AA$7,AA$6,0))</f>
        <v xml:space="preserve">  </v>
      </c>
      <c r="AB153" s="35" t="str">
        <f>IF(AB66&lt;=0,"  ",IF(AB66=AB$7,AB$6,0))</f>
        <v xml:space="preserve">  </v>
      </c>
      <c r="AC153" s="35" t="str">
        <f>IF(AC66&lt;=0,"  ",IF(AC66=AC$7,AC$6,0))</f>
        <v xml:space="preserve">  </v>
      </c>
      <c r="AD153" s="35" t="str">
        <f>IF(AD66&lt;=0,"  ",IF(AD66=AD$7,AD$6,0))</f>
        <v xml:space="preserve">  </v>
      </c>
      <c r="AE153" s="35" t="str">
        <f>IF(AE66&lt;=0,"  ",IF(AE66=AE$7,AE$6,0))</f>
        <v xml:space="preserve">  </v>
      </c>
      <c r="AF153" s="35" t="str">
        <f t="shared" si="44"/>
        <v xml:space="preserve">  </v>
      </c>
      <c r="AG153" s="221">
        <f t="shared" si="36"/>
        <v>0</v>
      </c>
      <c r="AH153" s="221">
        <f t="shared" si="37"/>
        <v>0</v>
      </c>
      <c r="AI153" s="221">
        <f t="shared" si="38"/>
        <v>0</v>
      </c>
      <c r="AJ153" s="221">
        <f t="shared" si="39"/>
        <v>0</v>
      </c>
      <c r="AK153" s="221">
        <f t="shared" si="40"/>
        <v>0</v>
      </c>
      <c r="BD153" s="277">
        <f t="shared" si="18"/>
        <v>0</v>
      </c>
      <c r="BE153" s="278">
        <f t="shared" si="19"/>
        <v>0</v>
      </c>
      <c r="BF153" s="279">
        <f t="shared" si="20"/>
        <v>0</v>
      </c>
      <c r="BG153" s="280">
        <f t="shared" si="21"/>
        <v>0</v>
      </c>
      <c r="BH153" s="281">
        <f t="shared" si="22"/>
        <v>0</v>
      </c>
      <c r="BI153" s="279">
        <f t="shared" si="23"/>
        <v>0</v>
      </c>
      <c r="BJ153" s="303">
        <f t="shared" si="24"/>
        <v>0</v>
      </c>
      <c r="BK153" s="281">
        <f t="shared" si="25"/>
        <v>0</v>
      </c>
      <c r="BL153" s="282">
        <f t="shared" si="26"/>
        <v>0</v>
      </c>
      <c r="BM153" s="283" t="str">
        <f t="shared" si="17"/>
        <v>ปรับปรุง</v>
      </c>
      <c r="BN153" s="284">
        <f t="shared" si="27"/>
        <v>22</v>
      </c>
    </row>
    <row r="154" spans="1:66" ht="14.25" customHeight="1">
      <c r="A154" s="34">
        <f t="shared" si="45"/>
        <v>59</v>
      </c>
      <c r="B154" s="34" t="str">
        <f t="shared" si="45"/>
        <v xml:space="preserve">  </v>
      </c>
      <c r="C154" s="35" t="str">
        <f t="shared" ref="C154:AE155" si="47">IF(C67&lt;=0,"  ",IF(C67=C$7,C$6,0))</f>
        <v xml:space="preserve">  </v>
      </c>
      <c r="D154" s="35" t="str">
        <f t="shared" si="47"/>
        <v xml:space="preserve">  </v>
      </c>
      <c r="E154" s="35" t="str">
        <f t="shared" si="47"/>
        <v xml:space="preserve">  </v>
      </c>
      <c r="F154" s="35" t="str">
        <f t="shared" si="47"/>
        <v xml:space="preserve">  </v>
      </c>
      <c r="G154" s="35" t="str">
        <f t="shared" si="47"/>
        <v xml:space="preserve">  </v>
      </c>
      <c r="H154" s="35" t="str">
        <f t="shared" si="47"/>
        <v xml:space="preserve">  </v>
      </c>
      <c r="I154" s="35" t="str">
        <f t="shared" si="47"/>
        <v xml:space="preserve">  </v>
      </c>
      <c r="J154" s="35" t="str">
        <f t="shared" si="47"/>
        <v xml:space="preserve">  </v>
      </c>
      <c r="K154" s="35" t="str">
        <f t="shared" si="47"/>
        <v xml:space="preserve">  </v>
      </c>
      <c r="L154" s="35" t="str">
        <f t="shared" si="47"/>
        <v xml:space="preserve">  </v>
      </c>
      <c r="M154" s="35" t="str">
        <f t="shared" si="47"/>
        <v xml:space="preserve">  </v>
      </c>
      <c r="N154" s="35" t="str">
        <f t="shared" si="47"/>
        <v xml:space="preserve">  </v>
      </c>
      <c r="O154" s="35" t="str">
        <f t="shared" si="47"/>
        <v xml:space="preserve">  </v>
      </c>
      <c r="P154" s="35" t="str">
        <f t="shared" si="47"/>
        <v xml:space="preserve">  </v>
      </c>
      <c r="Q154" s="35" t="str">
        <f t="shared" si="47"/>
        <v xml:space="preserve">  </v>
      </c>
      <c r="R154" s="35" t="str">
        <f t="shared" si="47"/>
        <v xml:space="preserve">  </v>
      </c>
      <c r="S154" s="35" t="str">
        <f t="shared" si="47"/>
        <v xml:space="preserve">  </v>
      </c>
      <c r="T154" s="35" t="str">
        <f t="shared" si="47"/>
        <v xml:space="preserve">  </v>
      </c>
      <c r="U154" s="35" t="str">
        <f t="shared" si="47"/>
        <v xml:space="preserve">  </v>
      </c>
      <c r="V154" s="35" t="str">
        <f t="shared" si="47"/>
        <v xml:space="preserve">  </v>
      </c>
      <c r="W154" s="35" t="str">
        <f t="shared" si="47"/>
        <v xml:space="preserve">  </v>
      </c>
      <c r="X154" s="35" t="str">
        <f t="shared" si="47"/>
        <v xml:space="preserve">  </v>
      </c>
      <c r="Y154" s="35" t="str">
        <f t="shared" si="47"/>
        <v xml:space="preserve">  </v>
      </c>
      <c r="Z154" s="35" t="str">
        <f t="shared" si="47"/>
        <v xml:space="preserve">  </v>
      </c>
      <c r="AA154" s="35" t="str">
        <f t="shared" si="47"/>
        <v xml:space="preserve">  </v>
      </c>
      <c r="AB154" s="35" t="str">
        <f t="shared" si="47"/>
        <v xml:space="preserve">  </v>
      </c>
      <c r="AC154" s="35" t="str">
        <f t="shared" si="47"/>
        <v xml:space="preserve">  </v>
      </c>
      <c r="AD154" s="35" t="str">
        <f t="shared" si="47"/>
        <v xml:space="preserve">  </v>
      </c>
      <c r="AE154" s="35" t="str">
        <f t="shared" si="47"/>
        <v xml:space="preserve">  </v>
      </c>
      <c r="AF154" s="35" t="str">
        <f>IF(AF67&lt;=0,"  ",IF(AF67=AF$7,AF$6,0))</f>
        <v xml:space="preserve">  </v>
      </c>
      <c r="AG154" s="221">
        <f t="shared" si="36"/>
        <v>0</v>
      </c>
      <c r="AH154" s="221">
        <f t="shared" si="37"/>
        <v>0</v>
      </c>
      <c r="AI154" s="221">
        <f t="shared" si="38"/>
        <v>0</v>
      </c>
      <c r="AJ154" s="221">
        <f t="shared" si="39"/>
        <v>0</v>
      </c>
      <c r="AK154" s="221">
        <f t="shared" si="40"/>
        <v>0</v>
      </c>
      <c r="BD154" s="277">
        <f t="shared" si="18"/>
        <v>0</v>
      </c>
      <c r="BE154" s="278">
        <f t="shared" si="19"/>
        <v>0</v>
      </c>
      <c r="BF154" s="279">
        <f t="shared" si="20"/>
        <v>0</v>
      </c>
      <c r="BG154" s="280">
        <f t="shared" si="21"/>
        <v>0</v>
      </c>
      <c r="BH154" s="281">
        <f t="shared" si="22"/>
        <v>0</v>
      </c>
      <c r="BI154" s="279">
        <f t="shared" si="23"/>
        <v>0</v>
      </c>
      <c r="BJ154" s="303">
        <f t="shared" si="24"/>
        <v>0</v>
      </c>
      <c r="BK154" s="281">
        <f t="shared" si="25"/>
        <v>0</v>
      </c>
      <c r="BL154" s="282">
        <f t="shared" si="26"/>
        <v>0</v>
      </c>
      <c r="BM154" s="283" t="str">
        <f t="shared" si="17"/>
        <v>ปรับปรุง</v>
      </c>
      <c r="BN154" s="284">
        <f t="shared" si="27"/>
        <v>22</v>
      </c>
    </row>
    <row r="155" spans="1:66" ht="14.25" customHeight="1">
      <c r="A155" s="37">
        <f t="shared" si="45"/>
        <v>60</v>
      </c>
      <c r="B155" s="37" t="str">
        <f t="shared" si="45"/>
        <v xml:space="preserve">  </v>
      </c>
      <c r="C155" s="35" t="str">
        <f t="shared" si="47"/>
        <v xml:space="preserve">  </v>
      </c>
      <c r="D155" s="35" t="str">
        <f t="shared" si="47"/>
        <v xml:space="preserve">  </v>
      </c>
      <c r="E155" s="35" t="str">
        <f t="shared" si="47"/>
        <v xml:space="preserve">  </v>
      </c>
      <c r="F155" s="35" t="str">
        <f t="shared" si="47"/>
        <v xml:space="preserve">  </v>
      </c>
      <c r="G155" s="35" t="str">
        <f t="shared" si="47"/>
        <v xml:space="preserve">  </v>
      </c>
      <c r="H155" s="35" t="str">
        <f t="shared" si="47"/>
        <v xml:space="preserve">  </v>
      </c>
      <c r="I155" s="35" t="str">
        <f t="shared" si="47"/>
        <v xml:space="preserve">  </v>
      </c>
      <c r="J155" s="35" t="str">
        <f t="shared" si="47"/>
        <v xml:space="preserve">  </v>
      </c>
      <c r="K155" s="35" t="str">
        <f t="shared" si="47"/>
        <v xml:space="preserve">  </v>
      </c>
      <c r="L155" s="35" t="str">
        <f t="shared" si="47"/>
        <v xml:space="preserve">  </v>
      </c>
      <c r="M155" s="35" t="str">
        <f t="shared" si="47"/>
        <v xml:space="preserve">  </v>
      </c>
      <c r="N155" s="35" t="str">
        <f t="shared" si="47"/>
        <v xml:space="preserve">  </v>
      </c>
      <c r="O155" s="35" t="str">
        <f t="shared" si="47"/>
        <v xml:space="preserve">  </v>
      </c>
      <c r="P155" s="35" t="str">
        <f t="shared" si="47"/>
        <v xml:space="preserve">  </v>
      </c>
      <c r="Q155" s="35" t="str">
        <f t="shared" si="47"/>
        <v xml:space="preserve">  </v>
      </c>
      <c r="R155" s="35" t="str">
        <f t="shared" si="47"/>
        <v xml:space="preserve">  </v>
      </c>
      <c r="S155" s="35" t="str">
        <f t="shared" si="47"/>
        <v xml:space="preserve">  </v>
      </c>
      <c r="T155" s="35" t="str">
        <f t="shared" si="47"/>
        <v xml:space="preserve">  </v>
      </c>
      <c r="U155" s="35" t="str">
        <f t="shared" si="47"/>
        <v xml:space="preserve">  </v>
      </c>
      <c r="V155" s="35" t="str">
        <f t="shared" si="47"/>
        <v xml:space="preserve">  </v>
      </c>
      <c r="W155" s="35" t="str">
        <f t="shared" si="47"/>
        <v xml:space="preserve">  </v>
      </c>
      <c r="X155" s="35" t="str">
        <f t="shared" si="47"/>
        <v xml:space="preserve">  </v>
      </c>
      <c r="Y155" s="35" t="str">
        <f t="shared" si="47"/>
        <v xml:space="preserve">  </v>
      </c>
      <c r="Z155" s="35" t="str">
        <f t="shared" si="47"/>
        <v xml:space="preserve">  </v>
      </c>
      <c r="AA155" s="35" t="str">
        <f t="shared" si="47"/>
        <v xml:space="preserve">  </v>
      </c>
      <c r="AB155" s="35" t="str">
        <f t="shared" si="47"/>
        <v xml:space="preserve">  </v>
      </c>
      <c r="AC155" s="35" t="str">
        <f t="shared" si="47"/>
        <v xml:space="preserve">  </v>
      </c>
      <c r="AD155" s="35" t="str">
        <f t="shared" si="47"/>
        <v xml:space="preserve">  </v>
      </c>
      <c r="AE155" s="35" t="str">
        <f t="shared" si="47"/>
        <v xml:space="preserve">  </v>
      </c>
      <c r="AF155" s="35" t="str">
        <f>IF(AF68&lt;=0,"  ",IF(AF68=AF$7,AF$6,0))</f>
        <v xml:space="preserve">  </v>
      </c>
      <c r="AG155" s="221">
        <f t="shared" si="36"/>
        <v>0</v>
      </c>
      <c r="AH155" s="221">
        <f t="shared" si="37"/>
        <v>0</v>
      </c>
      <c r="AI155" s="221">
        <f t="shared" si="38"/>
        <v>0</v>
      </c>
      <c r="AJ155" s="221">
        <f t="shared" si="39"/>
        <v>0</v>
      </c>
      <c r="AK155" s="221">
        <f t="shared" si="40"/>
        <v>0</v>
      </c>
      <c r="BD155" s="285">
        <f t="shared" si="18"/>
        <v>0</v>
      </c>
      <c r="BE155" s="286">
        <f t="shared" si="19"/>
        <v>0</v>
      </c>
      <c r="BF155" s="287">
        <f t="shared" si="20"/>
        <v>0</v>
      </c>
      <c r="BG155" s="288">
        <f t="shared" si="21"/>
        <v>0</v>
      </c>
      <c r="BH155" s="289">
        <f t="shared" si="22"/>
        <v>0</v>
      </c>
      <c r="BI155" s="287">
        <f t="shared" si="23"/>
        <v>0</v>
      </c>
      <c r="BJ155" s="304">
        <f t="shared" si="24"/>
        <v>0</v>
      </c>
      <c r="BK155" s="289">
        <f t="shared" si="25"/>
        <v>0</v>
      </c>
      <c r="BL155" s="290">
        <f t="shared" si="26"/>
        <v>0</v>
      </c>
      <c r="BM155" s="291" t="str">
        <f t="shared" si="17"/>
        <v>ปรับปรุง</v>
      </c>
      <c r="BN155" s="292">
        <f t="shared" si="27"/>
        <v>22</v>
      </c>
    </row>
    <row r="156" spans="1:66" ht="33.75" customHeight="1">
      <c r="A156" s="381" t="s">
        <v>5</v>
      </c>
      <c r="B156" s="381"/>
      <c r="C156" s="39">
        <f>SUM(C96:C155)</f>
        <v>22.5</v>
      </c>
      <c r="D156" s="39">
        <f t="shared" ref="D156:AF156" si="48">SUM(D96:D155)</f>
        <v>12.5</v>
      </c>
      <c r="E156" s="39">
        <f t="shared" si="48"/>
        <v>25</v>
      </c>
      <c r="F156" s="39">
        <f t="shared" si="48"/>
        <v>30</v>
      </c>
      <c r="G156" s="39">
        <f t="shared" si="48"/>
        <v>20</v>
      </c>
      <c r="H156" s="39">
        <f t="shared" si="48"/>
        <v>42.5</v>
      </c>
      <c r="I156" s="39">
        <f t="shared" si="48"/>
        <v>27.5</v>
      </c>
      <c r="J156" s="39">
        <f t="shared" si="48"/>
        <v>15</v>
      </c>
      <c r="K156" s="39">
        <f t="shared" si="48"/>
        <v>22.5</v>
      </c>
      <c r="L156" s="39">
        <f t="shared" si="48"/>
        <v>12.5</v>
      </c>
      <c r="M156" s="39">
        <f t="shared" si="48"/>
        <v>15</v>
      </c>
      <c r="N156" s="39">
        <f t="shared" si="48"/>
        <v>12.5</v>
      </c>
      <c r="O156" s="39">
        <f t="shared" si="48"/>
        <v>7.5</v>
      </c>
      <c r="P156" s="39">
        <f t="shared" si="48"/>
        <v>12.5</v>
      </c>
      <c r="Q156" s="39">
        <f t="shared" si="48"/>
        <v>25</v>
      </c>
      <c r="R156" s="39">
        <f t="shared" si="48"/>
        <v>17.5</v>
      </c>
      <c r="S156" s="39">
        <f t="shared" si="48"/>
        <v>25</v>
      </c>
      <c r="T156" s="39">
        <f t="shared" si="48"/>
        <v>5</v>
      </c>
      <c r="U156" s="39">
        <f t="shared" si="48"/>
        <v>10</v>
      </c>
      <c r="V156" s="39">
        <f t="shared" si="48"/>
        <v>12.5</v>
      </c>
      <c r="W156" s="39">
        <f t="shared" si="48"/>
        <v>12.5</v>
      </c>
      <c r="X156" s="39">
        <f t="shared" si="48"/>
        <v>12.5</v>
      </c>
      <c r="Y156" s="39">
        <f t="shared" si="48"/>
        <v>20</v>
      </c>
      <c r="Z156" s="39">
        <f t="shared" si="48"/>
        <v>10</v>
      </c>
      <c r="AA156" s="39">
        <f t="shared" si="48"/>
        <v>20</v>
      </c>
      <c r="AB156" s="39">
        <f t="shared" si="48"/>
        <v>7.5</v>
      </c>
      <c r="AC156" s="39">
        <f t="shared" si="48"/>
        <v>15</v>
      </c>
      <c r="AD156" s="39">
        <f t="shared" si="48"/>
        <v>12.5</v>
      </c>
      <c r="AE156" s="39">
        <f t="shared" si="48"/>
        <v>15</v>
      </c>
      <c r="AF156" s="39">
        <f t="shared" si="48"/>
        <v>22.5</v>
      </c>
      <c r="AG156" s="39">
        <f t="shared" ref="AG156:AK156" si="49">SUM(AG96:AG155)</f>
        <v>0</v>
      </c>
      <c r="AH156" s="39">
        <f t="shared" si="49"/>
        <v>0</v>
      </c>
      <c r="AI156" s="39">
        <f t="shared" si="49"/>
        <v>0</v>
      </c>
      <c r="AJ156" s="39">
        <f t="shared" si="49"/>
        <v>0</v>
      </c>
      <c r="AK156" s="39">
        <f t="shared" si="49"/>
        <v>0</v>
      </c>
      <c r="BD156" s="218">
        <f t="shared" ref="BD156:BL156" si="50">SUM(BD96:BD155)</f>
        <v>195</v>
      </c>
      <c r="BE156" s="218">
        <f t="shared" si="50"/>
        <v>82.5</v>
      </c>
      <c r="BF156" s="218">
        <f t="shared" si="50"/>
        <v>72.5</v>
      </c>
      <c r="BG156" s="218">
        <f t="shared" si="50"/>
        <v>47.5</v>
      </c>
      <c r="BH156" s="218">
        <f t="shared" si="50"/>
        <v>50</v>
      </c>
      <c r="BI156" s="218">
        <f t="shared" ref="BI156:BK156" si="51">SUM(BI96:BI155)</f>
        <v>22.5</v>
      </c>
      <c r="BJ156" s="218">
        <f t="shared" si="51"/>
        <v>50</v>
      </c>
      <c r="BK156" s="218">
        <f t="shared" si="51"/>
        <v>0</v>
      </c>
      <c r="BL156" s="218">
        <f t="shared" si="50"/>
        <v>520</v>
      </c>
      <c r="BM156" s="348"/>
      <c r="BN156" s="348"/>
    </row>
    <row r="157" spans="1:66" ht="30" customHeight="1">
      <c r="A157" s="373" t="s">
        <v>8</v>
      </c>
      <c r="B157" s="373"/>
      <c r="C157" s="40">
        <f t="shared" ref="C157:AF157" si="52">(C156*100)/(C6*$A$75)</f>
        <v>40.909090909090907</v>
      </c>
      <c r="D157" s="40">
        <f t="shared" si="52"/>
        <v>22.727272727272727</v>
      </c>
      <c r="E157" s="40">
        <f t="shared" si="52"/>
        <v>45.454545454545453</v>
      </c>
      <c r="F157" s="40">
        <f t="shared" si="52"/>
        <v>54.545454545454547</v>
      </c>
      <c r="G157" s="40">
        <f t="shared" si="52"/>
        <v>36.363636363636367</v>
      </c>
      <c r="H157" s="40">
        <f t="shared" si="52"/>
        <v>77.272727272727266</v>
      </c>
      <c r="I157" s="40">
        <f t="shared" si="52"/>
        <v>50</v>
      </c>
      <c r="J157" s="40">
        <f t="shared" si="52"/>
        <v>27.272727272727273</v>
      </c>
      <c r="K157" s="40">
        <f t="shared" si="52"/>
        <v>40.909090909090907</v>
      </c>
      <c r="L157" s="40">
        <f t="shared" si="52"/>
        <v>22.727272727272727</v>
      </c>
      <c r="M157" s="40">
        <f t="shared" si="52"/>
        <v>27.272727272727273</v>
      </c>
      <c r="N157" s="40">
        <f t="shared" si="52"/>
        <v>22.727272727272727</v>
      </c>
      <c r="O157" s="40">
        <f t="shared" si="52"/>
        <v>13.636363636363637</v>
      </c>
      <c r="P157" s="40">
        <f t="shared" si="52"/>
        <v>22.727272727272727</v>
      </c>
      <c r="Q157" s="40">
        <f t="shared" si="52"/>
        <v>45.454545454545453</v>
      </c>
      <c r="R157" s="40">
        <f t="shared" si="52"/>
        <v>31.818181818181817</v>
      </c>
      <c r="S157" s="40">
        <f t="shared" si="52"/>
        <v>45.454545454545453</v>
      </c>
      <c r="T157" s="40">
        <f t="shared" si="52"/>
        <v>9.0909090909090917</v>
      </c>
      <c r="U157" s="40">
        <f t="shared" si="52"/>
        <v>18.181818181818183</v>
      </c>
      <c r="V157" s="40">
        <f t="shared" si="52"/>
        <v>22.727272727272727</v>
      </c>
      <c r="W157" s="40">
        <f t="shared" si="52"/>
        <v>22.727272727272727</v>
      </c>
      <c r="X157" s="40">
        <f t="shared" si="52"/>
        <v>22.727272727272727</v>
      </c>
      <c r="Y157" s="40">
        <f t="shared" si="52"/>
        <v>36.363636363636367</v>
      </c>
      <c r="Z157" s="40">
        <f t="shared" si="52"/>
        <v>18.181818181818183</v>
      </c>
      <c r="AA157" s="40">
        <f t="shared" si="52"/>
        <v>36.363636363636367</v>
      </c>
      <c r="AB157" s="40">
        <f t="shared" si="52"/>
        <v>13.636363636363637</v>
      </c>
      <c r="AC157" s="40">
        <f t="shared" si="52"/>
        <v>27.272727272727273</v>
      </c>
      <c r="AD157" s="40">
        <f t="shared" si="52"/>
        <v>22.727272727272727</v>
      </c>
      <c r="AE157" s="40">
        <f t="shared" si="52"/>
        <v>27.272727272727273</v>
      </c>
      <c r="AF157" s="40">
        <f t="shared" si="52"/>
        <v>40.909090909090907</v>
      </c>
      <c r="AG157" s="40">
        <f t="shared" ref="AG157:AK157" si="53">(AG156*100)/(AG6*$A$75)</f>
        <v>0</v>
      </c>
      <c r="AH157" s="40">
        <f t="shared" si="53"/>
        <v>0</v>
      </c>
      <c r="AI157" s="40">
        <f t="shared" si="53"/>
        <v>0</v>
      </c>
      <c r="AJ157" s="40">
        <f t="shared" si="53"/>
        <v>0</v>
      </c>
      <c r="AK157" s="40">
        <f t="shared" si="53"/>
        <v>0</v>
      </c>
      <c r="BD157" s="219">
        <f t="shared" ref="BD157:BL157" si="54">(BD156*100)/(BD93*$A$75)</f>
        <v>44.31818181818182</v>
      </c>
      <c r="BE157" s="219">
        <f t="shared" si="54"/>
        <v>25</v>
      </c>
      <c r="BF157" s="219">
        <f t="shared" si="54"/>
        <v>32.954545454545453</v>
      </c>
      <c r="BG157" s="219">
        <f t="shared" si="54"/>
        <v>21.59090909090909</v>
      </c>
      <c r="BH157" s="219">
        <f t="shared" si="54"/>
        <v>30.303030303030305</v>
      </c>
      <c r="BI157" s="219">
        <f t="shared" si="54"/>
        <v>20.454545454545453</v>
      </c>
      <c r="BJ157" s="219">
        <f t="shared" si="54"/>
        <v>30.303030303030305</v>
      </c>
      <c r="BK157" s="219">
        <f t="shared" si="54"/>
        <v>0</v>
      </c>
      <c r="BL157" s="219">
        <f t="shared" si="54"/>
        <v>23.636363636363637</v>
      </c>
      <c r="BM157" s="348"/>
      <c r="BN157" s="348"/>
    </row>
  </sheetData>
  <sheetProtection password="8D30" sheet="1" objects="1" scenarios="1" formatCells="0" formatColumns="0" formatRows="0"/>
  <mergeCells count="37">
    <mergeCell ref="BD91:BN91"/>
    <mergeCell ref="BM92:BM95"/>
    <mergeCell ref="BN92:BN95"/>
    <mergeCell ref="BL94:BL95"/>
    <mergeCell ref="BM156:BN157"/>
    <mergeCell ref="AS94:AT94"/>
    <mergeCell ref="AU94:AV94"/>
    <mergeCell ref="AW94:AX94"/>
    <mergeCell ref="BA94:BB94"/>
    <mergeCell ref="AS95:AT95"/>
    <mergeCell ref="AU95:AV95"/>
    <mergeCell ref="AW95:AX95"/>
    <mergeCell ref="AY95:AZ95"/>
    <mergeCell ref="BA95:BB95"/>
    <mergeCell ref="AY94:AZ94"/>
    <mergeCell ref="A1:X1"/>
    <mergeCell ref="A3:X3"/>
    <mergeCell ref="A88:X88"/>
    <mergeCell ref="A90:X90"/>
    <mergeCell ref="A2:X2"/>
    <mergeCell ref="A4:X4"/>
    <mergeCell ref="C5:AK5"/>
    <mergeCell ref="A71:B71"/>
    <mergeCell ref="A72:B72"/>
    <mergeCell ref="A73:B73"/>
    <mergeCell ref="A74:B74"/>
    <mergeCell ref="A76:B76"/>
    <mergeCell ref="A77:B77"/>
    <mergeCell ref="A79:B79"/>
    <mergeCell ref="A89:X89"/>
    <mergeCell ref="A69:B69"/>
    <mergeCell ref="A157:B157"/>
    <mergeCell ref="A70:B70"/>
    <mergeCell ref="A91:X91"/>
    <mergeCell ref="A92:A95"/>
    <mergeCell ref="C92:AK92"/>
    <mergeCell ref="A156:B156"/>
  </mergeCells>
  <conditionalFormatting sqref="C96:AK155 C69:AK75">
    <cfRule type="cellIs" dxfId="17" priority="37" operator="equal">
      <formula>0</formula>
    </cfRule>
  </conditionalFormatting>
  <conditionalFormatting sqref="C10:AK68">
    <cfRule type="cellIs" dxfId="16" priority="6" operator="equal">
      <formula>0</formula>
    </cfRule>
  </conditionalFormatting>
  <conditionalFormatting sqref="AG96:AK155">
    <cfRule type="cellIs" dxfId="15" priority="5" operator="equal">
      <formula>0</formula>
    </cfRule>
  </conditionalFormatting>
  <conditionalFormatting sqref="AG96:AK155">
    <cfRule type="cellIs" dxfId="14" priority="2" operator="lessThan">
      <formula>1</formula>
    </cfRule>
    <cfRule type="cellIs" dxfId="13" priority="3" operator="equal">
      <formula>0</formula>
    </cfRule>
    <cfRule type="cellIs" dxfId="12" priority="4" operator="equal">
      <formula>0</formula>
    </cfRule>
  </conditionalFormatting>
  <conditionalFormatting sqref="BN96:BN155">
    <cfRule type="cellIs" dxfId="1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K157"/>
  <sheetViews>
    <sheetView topLeftCell="B32" zoomScaleSheetLayoutView="46" workbookViewId="0">
      <selection activeCell="AB21" sqref="AB21"/>
    </sheetView>
  </sheetViews>
  <sheetFormatPr defaultColWidth="9" defaultRowHeight="18"/>
  <cols>
    <col min="1" max="1" width="3.42578125" style="1" customWidth="1"/>
    <col min="2" max="2" width="12.28515625" style="1" customWidth="1"/>
    <col min="3" max="42" width="2.5703125" style="1" customWidth="1"/>
    <col min="43" max="49" width="4.7109375" style="3" hidden="1" customWidth="1"/>
    <col min="50" max="52" width="0" style="3" hidden="1" customWidth="1"/>
    <col min="53" max="54" width="0" style="1" hidden="1" customWidth="1"/>
    <col min="55" max="55" width="9" style="1"/>
    <col min="56" max="61" width="6.5703125" style="165" customWidth="1"/>
    <col min="62" max="62" width="9.5703125" style="165" customWidth="1"/>
    <col min="63" max="63" width="5.28515625" style="165" customWidth="1"/>
    <col min="64" max="113" width="9" style="1"/>
    <col min="114" max="117" width="3.5703125" style="1" customWidth="1"/>
    <col min="118" max="128" width="9" style="1"/>
    <col min="129" max="132" width="3.5703125" style="1" customWidth="1"/>
    <col min="133" max="137" width="9" style="1"/>
    <col min="138" max="141" width="3.5703125" style="1" customWidth="1"/>
    <col min="142" max="152" width="9" style="1"/>
    <col min="153" max="156" width="3.5703125" style="1" customWidth="1"/>
    <col min="157" max="161" width="9" style="1"/>
    <col min="162" max="165" width="3.5703125" style="1" customWidth="1"/>
    <col min="166" max="167" width="9" style="1"/>
    <col min="168" max="171" width="3.5703125" style="1" customWidth="1"/>
    <col min="172" max="172" width="9" style="1"/>
    <col min="173" max="176" width="3.5703125" style="1" customWidth="1"/>
    <col min="177" max="16384" width="9" style="1"/>
  </cols>
  <sheetData>
    <row r="1" spans="1:63" s="62" customFormat="1" ht="16.5" customHeight="1">
      <c r="A1" s="380" t="str">
        <f>"ตัวเลือกที่นักเรียนตอบของนักเรียนชั้น"&amp;Data!$D$21 &amp;"   "&amp;"จากการสอบ Pre O-NET  ปีการศึกษา"&amp;"   "&amp;Data!$D$22</f>
        <v>ตัวเลือกที่นักเรียนตอบของนักเรียนชั้นประถมศึกษาปีที่ 6   จากการสอบ Pre O-NET  ปีการศึกษา   2558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D1" s="254"/>
      <c r="BE1" s="254"/>
      <c r="BF1" s="254"/>
      <c r="BG1" s="254"/>
      <c r="BH1" s="254"/>
      <c r="BI1" s="254"/>
      <c r="BJ1" s="254"/>
      <c r="BK1" s="254"/>
    </row>
    <row r="2" spans="1:63" s="62" customFormat="1" ht="16.5" customHeight="1">
      <c r="A2" s="374" t="str">
        <f>"กลุ่มสาระการเรียนรู้"&amp;Data!$G$23</f>
        <v>กลุ่มสาระการเรียนรู้สังคมศึกษา ศาสนา และวัฒนธรรม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70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D2" s="254"/>
      <c r="BE2" s="254"/>
      <c r="BF2" s="254"/>
      <c r="BG2" s="254"/>
      <c r="BH2" s="254"/>
      <c r="BI2" s="254"/>
      <c r="BJ2" s="254"/>
      <c r="BK2" s="254"/>
    </row>
    <row r="3" spans="1:63" s="62" customFormat="1" ht="16.5" customHeight="1">
      <c r="A3" s="380" t="str">
        <f>"โรงเรียน"&amp;Data!$D$24&amp;"   "&amp;Data!$D$25</f>
        <v>โรงเรียนบ้านกุดโบสถ์   กลุ่มพัฒนาคุณภาพและมาตรฐานการศึกษาชมตะวัน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70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D3" s="254"/>
      <c r="BE3" s="254"/>
      <c r="BF3" s="254"/>
      <c r="BG3" s="254"/>
      <c r="BH3" s="254"/>
      <c r="BI3" s="254"/>
      <c r="BJ3" s="254"/>
      <c r="BK3" s="254"/>
    </row>
    <row r="4" spans="1:63" s="62" customFormat="1" ht="16.5" customHeight="1">
      <c r="A4" s="375" t="str">
        <f>"สำนักงานเขตพื้นที่การศึกษา"&amp;Data!$D$26</f>
        <v>สำนักงานเขตพื้นที่การศึกษาประถมศึกษานครราชสีมา เขต 3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D4" s="254"/>
      <c r="BE4" s="254"/>
      <c r="BF4" s="254"/>
      <c r="BG4" s="254"/>
      <c r="BH4" s="254"/>
      <c r="BI4" s="254"/>
      <c r="BJ4" s="254"/>
      <c r="BK4" s="254"/>
    </row>
    <row r="5" spans="1:63" ht="15" customHeight="1">
      <c r="A5" s="45"/>
      <c r="B5" s="44"/>
      <c r="C5" s="397" t="s">
        <v>40</v>
      </c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7"/>
      <c r="AH5" s="397"/>
      <c r="AI5" s="397"/>
      <c r="AJ5" s="397"/>
      <c r="AK5" s="397"/>
      <c r="AL5" s="397"/>
      <c r="AM5" s="397"/>
      <c r="AN5" s="397"/>
      <c r="AO5" s="397"/>
      <c r="AP5" s="397"/>
    </row>
    <row r="6" spans="1:63" ht="15" customHeight="1">
      <c r="A6" s="46"/>
      <c r="B6" s="2" t="s">
        <v>7</v>
      </c>
      <c r="C6" s="17">
        <v>2.5</v>
      </c>
      <c r="D6" s="17">
        <v>2.5</v>
      </c>
      <c r="E6" s="17">
        <v>2.5</v>
      </c>
      <c r="F6" s="17">
        <v>2.5</v>
      </c>
      <c r="G6" s="17">
        <v>2.5</v>
      </c>
      <c r="H6" s="17">
        <v>2.5</v>
      </c>
      <c r="I6" s="17">
        <v>2.5</v>
      </c>
      <c r="J6" s="17">
        <v>2.5</v>
      </c>
      <c r="K6" s="17">
        <v>2.5</v>
      </c>
      <c r="L6" s="17">
        <v>2.5</v>
      </c>
      <c r="M6" s="17">
        <v>2.5</v>
      </c>
      <c r="N6" s="17">
        <v>2.5</v>
      </c>
      <c r="O6" s="17">
        <v>2.5</v>
      </c>
      <c r="P6" s="17">
        <v>2.5</v>
      </c>
      <c r="Q6" s="17">
        <v>2.5</v>
      </c>
      <c r="R6" s="17">
        <v>2.5</v>
      </c>
      <c r="S6" s="17">
        <v>2.5</v>
      </c>
      <c r="T6" s="17">
        <v>2.5</v>
      </c>
      <c r="U6" s="17">
        <v>2.5</v>
      </c>
      <c r="V6" s="17">
        <v>2.5</v>
      </c>
      <c r="W6" s="17">
        <v>2.5</v>
      </c>
      <c r="X6" s="17">
        <v>2.5</v>
      </c>
      <c r="Y6" s="17">
        <v>2.5</v>
      </c>
      <c r="Z6" s="17">
        <v>2.5</v>
      </c>
      <c r="AA6" s="17">
        <v>2.5</v>
      </c>
      <c r="AB6" s="17">
        <v>2.5</v>
      </c>
      <c r="AC6" s="17">
        <v>2.5</v>
      </c>
      <c r="AD6" s="17">
        <v>2.5</v>
      </c>
      <c r="AE6" s="17">
        <v>2.5</v>
      </c>
      <c r="AF6" s="17">
        <v>2.5</v>
      </c>
      <c r="AG6" s="17">
        <v>2.5</v>
      </c>
      <c r="AH6" s="17">
        <v>2.5</v>
      </c>
      <c r="AI6" s="17">
        <v>2.5</v>
      </c>
      <c r="AJ6" s="17">
        <v>2.5</v>
      </c>
      <c r="AK6" s="17">
        <v>2.5</v>
      </c>
      <c r="AL6" s="17">
        <v>2.5</v>
      </c>
      <c r="AM6" s="17">
        <v>2.5</v>
      </c>
      <c r="AN6" s="17">
        <v>2.5</v>
      </c>
      <c r="AO6" s="17">
        <v>2.5</v>
      </c>
      <c r="AP6" s="17">
        <v>2.5</v>
      </c>
    </row>
    <row r="7" spans="1:63" ht="15" hidden="1" customHeight="1">
      <c r="A7" s="46"/>
      <c r="B7" s="4" t="s">
        <v>9</v>
      </c>
      <c r="C7" s="18">
        <v>1</v>
      </c>
      <c r="D7" s="18">
        <v>2</v>
      </c>
      <c r="E7" s="18">
        <v>3</v>
      </c>
      <c r="F7" s="18">
        <v>3</v>
      </c>
      <c r="G7" s="18">
        <v>3</v>
      </c>
      <c r="H7" s="18">
        <v>3</v>
      </c>
      <c r="I7" s="18">
        <v>3</v>
      </c>
      <c r="J7" s="18">
        <v>1</v>
      </c>
      <c r="K7" s="18">
        <v>3</v>
      </c>
      <c r="L7" s="18">
        <v>2</v>
      </c>
      <c r="M7" s="18">
        <v>3</v>
      </c>
      <c r="N7" s="18">
        <v>4</v>
      </c>
      <c r="O7" s="18">
        <v>3</v>
      </c>
      <c r="P7" s="18">
        <v>4</v>
      </c>
      <c r="Q7" s="18">
        <v>3</v>
      </c>
      <c r="R7" s="18">
        <v>1</v>
      </c>
      <c r="S7" s="18">
        <v>4</v>
      </c>
      <c r="T7" s="18">
        <v>3</v>
      </c>
      <c r="U7" s="18">
        <v>3</v>
      </c>
      <c r="V7" s="18">
        <v>4</v>
      </c>
      <c r="W7" s="18">
        <v>2</v>
      </c>
      <c r="X7" s="18">
        <v>1</v>
      </c>
      <c r="Y7" s="18">
        <v>1</v>
      </c>
      <c r="Z7" s="18">
        <v>2</v>
      </c>
      <c r="AA7" s="18">
        <v>1</v>
      </c>
      <c r="AB7" s="18">
        <v>2</v>
      </c>
      <c r="AC7" s="18">
        <v>4</v>
      </c>
      <c r="AD7" s="18">
        <v>3</v>
      </c>
      <c r="AE7" s="18">
        <v>1</v>
      </c>
      <c r="AF7" s="18">
        <v>2</v>
      </c>
      <c r="AG7" s="18">
        <v>4</v>
      </c>
      <c r="AH7" s="18">
        <v>4</v>
      </c>
      <c r="AI7" s="18">
        <v>4</v>
      </c>
      <c r="AJ7" s="18">
        <v>2</v>
      </c>
      <c r="AK7" s="18">
        <v>2</v>
      </c>
      <c r="AL7" s="18">
        <v>2</v>
      </c>
      <c r="AM7" s="18">
        <v>4</v>
      </c>
      <c r="AN7" s="18">
        <v>10</v>
      </c>
      <c r="AO7" s="18">
        <v>7</v>
      </c>
      <c r="AP7" s="18">
        <v>9</v>
      </c>
    </row>
    <row r="8" spans="1:63" ht="15" customHeight="1">
      <c r="A8" s="47" t="s">
        <v>0</v>
      </c>
      <c r="B8" s="7" t="s">
        <v>51</v>
      </c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19">
        <v>7</v>
      </c>
      <c r="J8" s="19">
        <v>8</v>
      </c>
      <c r="K8" s="19">
        <v>9</v>
      </c>
      <c r="L8" s="19">
        <v>10</v>
      </c>
      <c r="M8" s="19">
        <v>11</v>
      </c>
      <c r="N8" s="19">
        <v>12</v>
      </c>
      <c r="O8" s="19">
        <v>13</v>
      </c>
      <c r="P8" s="19">
        <v>14</v>
      </c>
      <c r="Q8" s="19">
        <v>15</v>
      </c>
      <c r="R8" s="19">
        <v>16</v>
      </c>
      <c r="S8" s="19">
        <v>17</v>
      </c>
      <c r="T8" s="19">
        <v>18</v>
      </c>
      <c r="U8" s="19">
        <v>19</v>
      </c>
      <c r="V8" s="19">
        <v>20</v>
      </c>
      <c r="W8" s="19">
        <v>21</v>
      </c>
      <c r="X8" s="19">
        <v>22</v>
      </c>
      <c r="Y8" s="19">
        <v>23</v>
      </c>
      <c r="Z8" s="19">
        <v>24</v>
      </c>
      <c r="AA8" s="19">
        <v>25</v>
      </c>
      <c r="AB8" s="19">
        <v>26</v>
      </c>
      <c r="AC8" s="19">
        <v>27</v>
      </c>
      <c r="AD8" s="19">
        <v>28</v>
      </c>
      <c r="AE8" s="19">
        <v>29</v>
      </c>
      <c r="AF8" s="19">
        <v>30</v>
      </c>
      <c r="AG8" s="19">
        <v>31</v>
      </c>
      <c r="AH8" s="19">
        <v>32</v>
      </c>
      <c r="AI8" s="19">
        <v>33</v>
      </c>
      <c r="AJ8" s="19">
        <v>34</v>
      </c>
      <c r="AK8" s="19">
        <v>35</v>
      </c>
      <c r="AL8" s="19">
        <v>36</v>
      </c>
      <c r="AM8" s="19">
        <v>37</v>
      </c>
      <c r="AN8" s="19">
        <v>38</v>
      </c>
      <c r="AO8" s="19">
        <v>39</v>
      </c>
      <c r="AP8" s="19">
        <v>40</v>
      </c>
    </row>
    <row r="9" spans="1:63" ht="14.25" customHeight="1">
      <c r="A9" s="31">
        <v>1</v>
      </c>
      <c r="B9" s="124" t="str">
        <f>ภาษาไทย6!B9</f>
        <v>เด็กชายกิตติศักดิ์  อุวิทัต</v>
      </c>
      <c r="C9" s="316">
        <v>1</v>
      </c>
      <c r="D9" s="316">
        <v>2</v>
      </c>
      <c r="E9" s="316">
        <v>3</v>
      </c>
      <c r="F9" s="316">
        <v>3</v>
      </c>
      <c r="G9" s="316">
        <v>3</v>
      </c>
      <c r="H9" s="316">
        <v>3</v>
      </c>
      <c r="I9" s="316">
        <v>3</v>
      </c>
      <c r="J9" s="316">
        <v>1</v>
      </c>
      <c r="K9" s="316">
        <v>3</v>
      </c>
      <c r="L9" s="316">
        <v>2</v>
      </c>
      <c r="M9" s="316">
        <v>3</v>
      </c>
      <c r="N9" s="316">
        <v>4</v>
      </c>
      <c r="O9" s="316">
        <v>3</v>
      </c>
      <c r="P9" s="316">
        <v>4</v>
      </c>
      <c r="Q9" s="316">
        <v>3</v>
      </c>
      <c r="R9" s="316">
        <v>1</v>
      </c>
      <c r="S9" s="316">
        <v>4</v>
      </c>
      <c r="T9" s="316">
        <v>3</v>
      </c>
      <c r="U9" s="316">
        <v>3</v>
      </c>
      <c r="V9" s="316">
        <v>4</v>
      </c>
      <c r="W9" s="316">
        <v>2</v>
      </c>
      <c r="X9" s="316">
        <v>1</v>
      </c>
      <c r="Y9" s="316">
        <v>1</v>
      </c>
      <c r="Z9" s="316">
        <v>2</v>
      </c>
      <c r="AA9" s="316">
        <v>1</v>
      </c>
      <c r="AB9" s="316">
        <v>2</v>
      </c>
      <c r="AC9" s="316">
        <v>4</v>
      </c>
      <c r="AD9" s="316">
        <v>3</v>
      </c>
      <c r="AE9" s="316">
        <v>1</v>
      </c>
      <c r="AF9" s="316">
        <v>2</v>
      </c>
      <c r="AG9" s="316">
        <v>4</v>
      </c>
      <c r="AH9" s="316">
        <v>4</v>
      </c>
      <c r="AI9" s="316">
        <v>4</v>
      </c>
      <c r="AJ9" s="316">
        <v>2</v>
      </c>
      <c r="AK9" s="316">
        <v>2</v>
      </c>
      <c r="AL9" s="316">
        <v>2</v>
      </c>
      <c r="AM9" s="316">
        <v>4</v>
      </c>
      <c r="AN9" s="316">
        <v>10</v>
      </c>
      <c r="AO9" s="316">
        <v>7</v>
      </c>
      <c r="AP9" s="316">
        <v>9</v>
      </c>
    </row>
    <row r="10" spans="1:63" ht="14.25" customHeight="1">
      <c r="A10" s="34">
        <v>2</v>
      </c>
      <c r="B10" s="125" t="str">
        <f>ภาษาไทย6!B10</f>
        <v>เด็กชายจักริน  แก้วนางรอง</v>
      </c>
      <c r="C10" s="60">
        <v>2</v>
      </c>
      <c r="D10" s="60">
        <v>3</v>
      </c>
      <c r="E10" s="60">
        <v>2</v>
      </c>
      <c r="F10" s="60">
        <v>3</v>
      </c>
      <c r="G10" s="60">
        <v>2</v>
      </c>
      <c r="H10" s="60">
        <v>3</v>
      </c>
      <c r="I10" s="60">
        <v>2</v>
      </c>
      <c r="J10" s="60">
        <v>3</v>
      </c>
      <c r="K10" s="60">
        <v>2</v>
      </c>
      <c r="L10" s="60">
        <v>3</v>
      </c>
      <c r="M10" s="60">
        <v>2</v>
      </c>
      <c r="N10" s="60">
        <v>3</v>
      </c>
      <c r="O10" s="60">
        <v>2</v>
      </c>
      <c r="P10" s="60">
        <v>3</v>
      </c>
      <c r="Q10" s="60">
        <v>2</v>
      </c>
      <c r="R10" s="60">
        <v>3</v>
      </c>
      <c r="S10" s="60">
        <v>2</v>
      </c>
      <c r="T10" s="60">
        <v>3</v>
      </c>
      <c r="U10" s="60">
        <v>2</v>
      </c>
      <c r="V10" s="60">
        <v>3</v>
      </c>
      <c r="W10" s="60">
        <v>2</v>
      </c>
      <c r="X10" s="60">
        <v>3</v>
      </c>
      <c r="Y10" s="60">
        <v>2</v>
      </c>
      <c r="Z10" s="60">
        <v>3</v>
      </c>
      <c r="AA10" s="60">
        <v>2</v>
      </c>
      <c r="AB10" s="60">
        <v>3</v>
      </c>
      <c r="AC10" s="60">
        <v>2</v>
      </c>
      <c r="AD10" s="60">
        <v>3</v>
      </c>
      <c r="AE10" s="60">
        <v>2</v>
      </c>
      <c r="AF10" s="60">
        <v>2</v>
      </c>
      <c r="AG10" s="60">
        <v>3</v>
      </c>
      <c r="AH10" s="60">
        <v>2</v>
      </c>
      <c r="AI10" s="60">
        <v>3</v>
      </c>
      <c r="AJ10" s="60">
        <v>2</v>
      </c>
      <c r="AK10" s="60">
        <v>3</v>
      </c>
      <c r="AL10" s="60">
        <v>2</v>
      </c>
      <c r="AM10" s="60">
        <v>3</v>
      </c>
      <c r="AN10" s="60">
        <v>2</v>
      </c>
      <c r="AO10" s="60">
        <v>3</v>
      </c>
      <c r="AP10" s="60">
        <v>2</v>
      </c>
    </row>
    <row r="11" spans="1:63" ht="14.25" customHeight="1">
      <c r="A11" s="34">
        <v>3</v>
      </c>
      <c r="B11" s="125" t="str">
        <f>ภาษาไทย6!B11</f>
        <v>เด็กชายจิรวัฒน์  ปะเว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</row>
    <row r="12" spans="1:63" ht="14.25" customHeight="1">
      <c r="A12" s="34">
        <v>4</v>
      </c>
      <c r="B12" s="125" t="str">
        <f>ภาษาไทย6!B12</f>
        <v>เด็กชายเจษฎาภรณ์  เชื้อชาติ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</row>
    <row r="13" spans="1:63" ht="14.25" customHeight="1">
      <c r="A13" s="34">
        <v>5</v>
      </c>
      <c r="B13" s="125" t="str">
        <f>ภาษาไทย6!B13</f>
        <v>เด็กชายเด็กชายชัชวาล  ปึงเจริญปัญญา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</row>
    <row r="14" spans="1:63" ht="14.25" customHeight="1">
      <c r="A14" s="34">
        <v>6</v>
      </c>
      <c r="B14" s="125" t="str">
        <f>ภาษาไทย6!B14</f>
        <v>เด็กชายนครินทร์  ไหวกระโทก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</row>
    <row r="15" spans="1:63" ht="14.25" customHeight="1">
      <c r="A15" s="34">
        <v>7</v>
      </c>
      <c r="B15" s="125" t="str">
        <f>ภาษาไทย6!B15</f>
        <v>เด็กชายวงศกร  นามนุ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</row>
    <row r="16" spans="1:63" ht="14.25" customHeight="1">
      <c r="A16" s="34">
        <v>8</v>
      </c>
      <c r="B16" s="125" t="str">
        <f>ภาษาไทย6!B16</f>
        <v>เด็กชายสันต์ภพ  ประสมโค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</row>
    <row r="17" spans="1:42" ht="14.25" customHeight="1">
      <c r="A17" s="34">
        <v>9</v>
      </c>
      <c r="B17" s="125" t="str">
        <f>ภาษาไทย6!B17</f>
        <v>เด็กชายสุเทพ  สุขพิมาน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</row>
    <row r="18" spans="1:42" ht="14.25" customHeight="1">
      <c r="A18" s="34">
        <v>10</v>
      </c>
      <c r="B18" s="125" t="str">
        <f>ภาษาไทย6!B18</f>
        <v>เด็กชายอภิชิต  โอกระโทก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</row>
    <row r="19" spans="1:42" ht="14.25" customHeight="1">
      <c r="A19" s="34">
        <v>11</v>
      </c>
      <c r="B19" s="125" t="str">
        <f>ภาษาไทย6!B19</f>
        <v>เด็กชายอำนาจ  พินิจ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</row>
    <row r="20" spans="1:42" ht="14.25" customHeight="1">
      <c r="A20" s="34">
        <v>12</v>
      </c>
      <c r="B20" s="125" t="str">
        <f>ภาษาไทย6!B20</f>
        <v>เด็กชายสมศักดิ์  ภักดี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</row>
    <row r="21" spans="1:42" ht="14.25" customHeight="1">
      <c r="A21" s="34">
        <v>13</v>
      </c>
      <c r="B21" s="125" t="str">
        <f>ภาษาไทย6!B21</f>
        <v>เด็กชายแสงสุรี  ชาญสี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</row>
    <row r="22" spans="1:42" ht="14.25" customHeight="1">
      <c r="A22" s="34">
        <v>14</v>
      </c>
      <c r="B22" s="145" t="str">
        <f>ภาษาไทย6!B22</f>
        <v>เด็กชายปกาศิต  แก้วศรี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</row>
    <row r="23" spans="1:42" ht="14.25" customHeight="1">
      <c r="A23" s="34">
        <v>15</v>
      </c>
      <c r="B23" s="125" t="str">
        <f>ภาษาไทย6!B23</f>
        <v>เด็กหญิงจุฬาลักษณ์  ต่างครบุรี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</row>
    <row r="24" spans="1:42" ht="14.25" customHeight="1">
      <c r="A24" s="34">
        <v>16</v>
      </c>
      <c r="B24" s="125" t="str">
        <f>ภาษาไทย6!B24</f>
        <v>เด็กหญิงระพี  โกมุทกลาง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</row>
    <row r="25" spans="1:42" ht="14.25" customHeight="1">
      <c r="A25" s="34">
        <v>17</v>
      </c>
      <c r="B25" s="125" t="str">
        <f>ภาษาไทย6!B25</f>
        <v>เด็กหญิงรุ่งรัตน์  แผ้วครบุรี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</row>
    <row r="26" spans="1:42" ht="14.25" customHeight="1">
      <c r="A26" s="34">
        <v>18</v>
      </c>
      <c r="B26" s="125" t="str">
        <f>ภาษาไทย6!B26</f>
        <v>เด็กหญิงหัทยา  สายโลหิต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</row>
    <row r="27" spans="1:42" ht="14.25" customHeight="1">
      <c r="A27" s="34">
        <v>19</v>
      </c>
      <c r="B27" s="125" t="str">
        <f>ภาษาไทย6!B27</f>
        <v>เด็กหญิงทิตยา  พุฒกลาง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</row>
    <row r="28" spans="1:42" ht="14.25" customHeight="1">
      <c r="A28" s="34">
        <v>20</v>
      </c>
      <c r="B28" s="125" t="str">
        <f>ภาษาไทย6!B28</f>
        <v>เด็กหญิงจารุรัตน์  พูนพิน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</row>
    <row r="29" spans="1:42" ht="14.25" customHeight="1">
      <c r="A29" s="34">
        <v>21</v>
      </c>
      <c r="B29" s="125" t="str">
        <f>ภาษาไทย6!B29</f>
        <v>เด็กหญิงเบญจมาศ  คำสิงห์นอก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</row>
    <row r="30" spans="1:42" ht="14.25" customHeight="1">
      <c r="A30" s="34">
        <v>22</v>
      </c>
      <c r="B30" s="125" t="str">
        <f>ภาษาไทย6!B30</f>
        <v>เด็กหญิงชนัญญ์ธิดา  ฤทธิ์เดช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</row>
    <row r="31" spans="1:42" ht="14.25" customHeight="1">
      <c r="A31" s="34">
        <v>23</v>
      </c>
      <c r="B31" s="125">
        <f>ภาษาไทย6!B31</f>
        <v>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</row>
    <row r="32" spans="1:42" ht="14.25" customHeight="1">
      <c r="A32" s="34">
        <v>24</v>
      </c>
      <c r="B32" s="125">
        <f>ภาษาไทย6!B32</f>
        <v>0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</row>
    <row r="33" spans="1:42" ht="14.25" customHeight="1">
      <c r="A33" s="34">
        <v>25</v>
      </c>
      <c r="B33" s="125">
        <f>ภาษาไทย6!B33</f>
        <v>0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</row>
    <row r="34" spans="1:42" ht="14.25" customHeight="1">
      <c r="A34" s="34">
        <v>26</v>
      </c>
      <c r="B34" s="125">
        <f>ภาษาไทย6!B34</f>
        <v>0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</row>
    <row r="35" spans="1:42" ht="14.25" customHeight="1">
      <c r="A35" s="34">
        <v>27</v>
      </c>
      <c r="B35" s="125">
        <f>ภาษาไทย6!B35</f>
        <v>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</row>
    <row r="36" spans="1:42" ht="14.25" customHeight="1">
      <c r="A36" s="34">
        <v>28</v>
      </c>
      <c r="B36" s="125">
        <f>ภาษาไทย6!B36</f>
        <v>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</row>
    <row r="37" spans="1:42" ht="14.25" customHeight="1">
      <c r="A37" s="34">
        <v>29</v>
      </c>
      <c r="B37" s="125">
        <f>ภาษาไทย6!B37</f>
        <v>0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</row>
    <row r="38" spans="1:42" ht="14.25" customHeight="1">
      <c r="A38" s="34">
        <v>30</v>
      </c>
      <c r="B38" s="125">
        <f>ภาษาไทย6!B38</f>
        <v>0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</row>
    <row r="39" spans="1:42" ht="14.25" customHeight="1">
      <c r="A39" s="34">
        <v>31</v>
      </c>
      <c r="B39" s="125">
        <f>ภาษาไทย6!B39</f>
        <v>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</row>
    <row r="40" spans="1:42" ht="14.25" customHeight="1">
      <c r="A40" s="34">
        <v>32</v>
      </c>
      <c r="B40" s="125">
        <f>ภาษาไทย6!B40</f>
        <v>0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</row>
    <row r="41" spans="1:42" ht="14.25" customHeight="1">
      <c r="A41" s="34">
        <v>33</v>
      </c>
      <c r="B41" s="125">
        <f>ภาษาไทย6!B41</f>
        <v>0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</row>
    <row r="42" spans="1:42" ht="14.25" customHeight="1">
      <c r="A42" s="34">
        <v>34</v>
      </c>
      <c r="B42" s="125">
        <f>ภาษาไทย6!B42</f>
        <v>0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</row>
    <row r="43" spans="1:42" ht="14.25" customHeight="1">
      <c r="A43" s="34">
        <v>35</v>
      </c>
      <c r="B43" s="125">
        <f>ภาษาไทย6!B43</f>
        <v>0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</row>
    <row r="44" spans="1:42" ht="14.25" customHeight="1">
      <c r="A44" s="34">
        <v>36</v>
      </c>
      <c r="B44" s="125">
        <f>ภาษาไทย6!B44</f>
        <v>0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</row>
    <row r="45" spans="1:42" ht="14.25" customHeight="1">
      <c r="A45" s="34">
        <v>37</v>
      </c>
      <c r="B45" s="125">
        <f>ภาษาไทย6!B45</f>
        <v>0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</row>
    <row r="46" spans="1:42" ht="14.25" customHeight="1">
      <c r="A46" s="34">
        <v>38</v>
      </c>
      <c r="B46" s="125">
        <f>ภาษาไทย6!B46</f>
        <v>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</row>
    <row r="47" spans="1:42" ht="14.25" customHeight="1">
      <c r="A47" s="34">
        <v>39</v>
      </c>
      <c r="B47" s="125">
        <f>ภาษาไทย6!B47</f>
        <v>0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</row>
    <row r="48" spans="1:42" ht="14.25" customHeight="1">
      <c r="A48" s="34">
        <v>40</v>
      </c>
      <c r="B48" s="125">
        <f>ภาษาไทย6!B48</f>
        <v>0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</row>
    <row r="49" spans="1:42" ht="14.25" customHeight="1">
      <c r="A49" s="34">
        <v>41</v>
      </c>
      <c r="B49" s="125">
        <f>ภาษาไทย6!B49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</row>
    <row r="50" spans="1:42" ht="14.25" customHeight="1">
      <c r="A50" s="34">
        <v>42</v>
      </c>
      <c r="B50" s="125">
        <f>ภาษาไทย6!B50</f>
        <v>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</row>
    <row r="51" spans="1:42" ht="14.25" customHeight="1">
      <c r="A51" s="34">
        <v>43</v>
      </c>
      <c r="B51" s="125">
        <f>ภาษาไทย6!B51</f>
        <v>0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</row>
    <row r="52" spans="1:42" ht="14.25" customHeight="1">
      <c r="A52" s="34">
        <v>44</v>
      </c>
      <c r="B52" s="125">
        <f>ภาษาไทย6!B52</f>
        <v>0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</row>
    <row r="53" spans="1:42" ht="14.25" customHeight="1">
      <c r="A53" s="34">
        <v>45</v>
      </c>
      <c r="B53" s="125">
        <f>ภาษาไทย6!B53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</row>
    <row r="54" spans="1:42" ht="14.25" customHeight="1">
      <c r="A54" s="34">
        <v>46</v>
      </c>
      <c r="B54" s="125">
        <f>ภาษาไทย6!B54</f>
        <v>0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</row>
    <row r="55" spans="1:42" ht="14.25" customHeight="1">
      <c r="A55" s="34">
        <v>47</v>
      </c>
      <c r="B55" s="125">
        <f>ภาษาไทย6!B55</f>
        <v>0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</row>
    <row r="56" spans="1:42" ht="14.25" customHeight="1">
      <c r="A56" s="34">
        <v>48</v>
      </c>
      <c r="B56" s="125">
        <f>ภาษาไทย6!B56</f>
        <v>0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</row>
    <row r="57" spans="1:42" ht="14.25" customHeight="1">
      <c r="A57" s="34">
        <v>49</v>
      </c>
      <c r="B57" s="125">
        <f>ภาษาไทย6!B57</f>
        <v>0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</row>
    <row r="58" spans="1:42" ht="14.25" customHeight="1">
      <c r="A58" s="34">
        <v>50</v>
      </c>
      <c r="B58" s="125">
        <f>ภาษาไทย6!B58</f>
        <v>0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</row>
    <row r="59" spans="1:42" ht="14.25" customHeight="1">
      <c r="A59" s="34">
        <v>51</v>
      </c>
      <c r="B59" s="125">
        <f>ภาษาไทย6!B59</f>
        <v>0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</row>
    <row r="60" spans="1:42" ht="14.25" customHeight="1">
      <c r="A60" s="34">
        <v>52</v>
      </c>
      <c r="B60" s="125">
        <f>ภาษาไทย6!B60</f>
        <v>0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</row>
    <row r="61" spans="1:42" ht="14.25" customHeight="1">
      <c r="A61" s="34">
        <v>53</v>
      </c>
      <c r="B61" s="125">
        <f>ภาษาไทย6!B61</f>
        <v>0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</row>
    <row r="62" spans="1:42" ht="14.25" customHeight="1">
      <c r="A62" s="34">
        <v>54</v>
      </c>
      <c r="B62" s="125">
        <f>ภาษาไทย6!B62</f>
        <v>0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</row>
    <row r="63" spans="1:42" ht="14.25" customHeight="1">
      <c r="A63" s="34">
        <v>55</v>
      </c>
      <c r="B63" s="125">
        <f>ภาษาไทย6!B63</f>
        <v>0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</row>
    <row r="64" spans="1:42" ht="14.25" customHeight="1">
      <c r="A64" s="34">
        <v>56</v>
      </c>
      <c r="B64" s="125">
        <f>ภาษาไทย6!B64</f>
        <v>0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</row>
    <row r="65" spans="1:63" ht="14.25" customHeight="1">
      <c r="A65" s="34">
        <v>57</v>
      </c>
      <c r="B65" s="125">
        <f>ภาษาไทย6!B65</f>
        <v>0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</row>
    <row r="66" spans="1:63" ht="14.25" customHeight="1">
      <c r="A66" s="34">
        <v>58</v>
      </c>
      <c r="B66" s="125">
        <f>ภาษาไทย6!B66</f>
        <v>0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</row>
    <row r="67" spans="1:63" ht="14.25" customHeight="1">
      <c r="A67" s="34">
        <v>59</v>
      </c>
      <c r="B67" s="125">
        <f>ภาษาไทย6!B67</f>
        <v>0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</row>
    <row r="68" spans="1:63" ht="14.25" customHeight="1">
      <c r="A68" s="37">
        <v>60</v>
      </c>
      <c r="B68" s="146">
        <f>ภาษาไทย6!B68</f>
        <v>0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</row>
    <row r="69" spans="1:63" ht="36.75" customHeight="1">
      <c r="A69" s="386" t="s">
        <v>11</v>
      </c>
      <c r="B69" s="386"/>
      <c r="C69" s="20">
        <f t="shared" ref="C69:AP69" si="0">COUNTIF(C9:C68,"1")</f>
        <v>1</v>
      </c>
      <c r="D69" s="20">
        <f t="shared" si="0"/>
        <v>0</v>
      </c>
      <c r="E69" s="20">
        <f t="shared" si="0"/>
        <v>0</v>
      </c>
      <c r="F69" s="20">
        <f t="shared" si="0"/>
        <v>0</v>
      </c>
      <c r="G69" s="20">
        <f t="shared" si="0"/>
        <v>0</v>
      </c>
      <c r="H69" s="20">
        <f t="shared" si="0"/>
        <v>0</v>
      </c>
      <c r="I69" s="20">
        <f t="shared" si="0"/>
        <v>0</v>
      </c>
      <c r="J69" s="20">
        <f t="shared" si="0"/>
        <v>1</v>
      </c>
      <c r="K69" s="20">
        <f t="shared" si="0"/>
        <v>0</v>
      </c>
      <c r="L69" s="20">
        <f t="shared" si="0"/>
        <v>0</v>
      </c>
      <c r="M69" s="20">
        <f t="shared" si="0"/>
        <v>0</v>
      </c>
      <c r="N69" s="20">
        <f t="shared" si="0"/>
        <v>0</v>
      </c>
      <c r="O69" s="20">
        <f t="shared" si="0"/>
        <v>0</v>
      </c>
      <c r="P69" s="20">
        <f t="shared" si="0"/>
        <v>0</v>
      </c>
      <c r="Q69" s="20">
        <f t="shared" si="0"/>
        <v>0</v>
      </c>
      <c r="R69" s="20">
        <f t="shared" si="0"/>
        <v>1</v>
      </c>
      <c r="S69" s="20">
        <f t="shared" si="0"/>
        <v>0</v>
      </c>
      <c r="T69" s="20">
        <f t="shared" si="0"/>
        <v>0</v>
      </c>
      <c r="U69" s="20">
        <f t="shared" si="0"/>
        <v>0</v>
      </c>
      <c r="V69" s="20">
        <f t="shared" si="0"/>
        <v>0</v>
      </c>
      <c r="W69" s="20">
        <f t="shared" si="0"/>
        <v>0</v>
      </c>
      <c r="X69" s="20">
        <f t="shared" si="0"/>
        <v>1</v>
      </c>
      <c r="Y69" s="20">
        <f t="shared" si="0"/>
        <v>1</v>
      </c>
      <c r="Z69" s="20">
        <f t="shared" si="0"/>
        <v>0</v>
      </c>
      <c r="AA69" s="20">
        <f t="shared" si="0"/>
        <v>1</v>
      </c>
      <c r="AB69" s="20">
        <f t="shared" si="0"/>
        <v>0</v>
      </c>
      <c r="AC69" s="20">
        <f t="shared" si="0"/>
        <v>0</v>
      </c>
      <c r="AD69" s="20">
        <f t="shared" si="0"/>
        <v>0</v>
      </c>
      <c r="AE69" s="20">
        <f t="shared" si="0"/>
        <v>1</v>
      </c>
      <c r="AF69" s="20">
        <f t="shared" si="0"/>
        <v>0</v>
      </c>
      <c r="AG69" s="20">
        <f t="shared" si="0"/>
        <v>0</v>
      </c>
      <c r="AH69" s="20">
        <f t="shared" si="0"/>
        <v>0</v>
      </c>
      <c r="AI69" s="20">
        <f t="shared" si="0"/>
        <v>0</v>
      </c>
      <c r="AJ69" s="20">
        <f t="shared" si="0"/>
        <v>0</v>
      </c>
      <c r="AK69" s="20">
        <f t="shared" si="0"/>
        <v>0</v>
      </c>
      <c r="AL69" s="20">
        <f t="shared" si="0"/>
        <v>0</v>
      </c>
      <c r="AM69" s="20">
        <f t="shared" si="0"/>
        <v>0</v>
      </c>
      <c r="AN69" s="20">
        <f t="shared" si="0"/>
        <v>0</v>
      </c>
      <c r="AO69" s="20">
        <f t="shared" si="0"/>
        <v>0</v>
      </c>
      <c r="AP69" s="20">
        <f t="shared" si="0"/>
        <v>0</v>
      </c>
    </row>
    <row r="70" spans="1:63" ht="33.75" customHeight="1">
      <c r="A70" s="382" t="s">
        <v>12</v>
      </c>
      <c r="B70" s="382"/>
      <c r="C70" s="21">
        <f>COUNTIF(C9:C68,"2")</f>
        <v>1</v>
      </c>
      <c r="D70" s="21">
        <f>COUNTIF(D9:D68,"2")</f>
        <v>1</v>
      </c>
      <c r="E70" s="21">
        <f>COUNTIF(E9:E68,"2")</f>
        <v>1</v>
      </c>
      <c r="F70" s="21">
        <f t="shared" ref="F70:AP70" si="1">COUNTIF(F9:F68,"2")</f>
        <v>0</v>
      </c>
      <c r="G70" s="21">
        <f t="shared" si="1"/>
        <v>1</v>
      </c>
      <c r="H70" s="21">
        <f t="shared" si="1"/>
        <v>0</v>
      </c>
      <c r="I70" s="21">
        <f t="shared" si="1"/>
        <v>1</v>
      </c>
      <c r="J70" s="21">
        <f t="shared" si="1"/>
        <v>0</v>
      </c>
      <c r="K70" s="21">
        <f t="shared" si="1"/>
        <v>1</v>
      </c>
      <c r="L70" s="21">
        <f t="shared" si="1"/>
        <v>1</v>
      </c>
      <c r="M70" s="21">
        <f t="shared" si="1"/>
        <v>1</v>
      </c>
      <c r="N70" s="21">
        <f t="shared" si="1"/>
        <v>0</v>
      </c>
      <c r="O70" s="21">
        <f t="shared" si="1"/>
        <v>1</v>
      </c>
      <c r="P70" s="21">
        <f t="shared" si="1"/>
        <v>0</v>
      </c>
      <c r="Q70" s="21">
        <f t="shared" si="1"/>
        <v>1</v>
      </c>
      <c r="R70" s="21">
        <f t="shared" si="1"/>
        <v>0</v>
      </c>
      <c r="S70" s="21">
        <f t="shared" si="1"/>
        <v>1</v>
      </c>
      <c r="T70" s="21">
        <f t="shared" si="1"/>
        <v>0</v>
      </c>
      <c r="U70" s="21">
        <f t="shared" si="1"/>
        <v>1</v>
      </c>
      <c r="V70" s="21">
        <f t="shared" si="1"/>
        <v>0</v>
      </c>
      <c r="W70" s="21">
        <f t="shared" si="1"/>
        <v>2</v>
      </c>
      <c r="X70" s="21">
        <f t="shared" si="1"/>
        <v>0</v>
      </c>
      <c r="Y70" s="21">
        <f t="shared" si="1"/>
        <v>1</v>
      </c>
      <c r="Z70" s="21">
        <f t="shared" si="1"/>
        <v>1</v>
      </c>
      <c r="AA70" s="21">
        <f t="shared" si="1"/>
        <v>1</v>
      </c>
      <c r="AB70" s="21">
        <f t="shared" si="1"/>
        <v>1</v>
      </c>
      <c r="AC70" s="21">
        <f t="shared" si="1"/>
        <v>1</v>
      </c>
      <c r="AD70" s="21">
        <f t="shared" si="1"/>
        <v>0</v>
      </c>
      <c r="AE70" s="21">
        <f t="shared" si="1"/>
        <v>1</v>
      </c>
      <c r="AF70" s="21">
        <f t="shared" si="1"/>
        <v>2</v>
      </c>
      <c r="AG70" s="21">
        <f t="shared" si="1"/>
        <v>0</v>
      </c>
      <c r="AH70" s="21">
        <f t="shared" si="1"/>
        <v>1</v>
      </c>
      <c r="AI70" s="21">
        <f t="shared" si="1"/>
        <v>0</v>
      </c>
      <c r="AJ70" s="21">
        <f t="shared" si="1"/>
        <v>2</v>
      </c>
      <c r="AK70" s="21">
        <f t="shared" si="1"/>
        <v>1</v>
      </c>
      <c r="AL70" s="21">
        <f t="shared" si="1"/>
        <v>2</v>
      </c>
      <c r="AM70" s="21">
        <f t="shared" si="1"/>
        <v>0</v>
      </c>
      <c r="AN70" s="21">
        <f t="shared" si="1"/>
        <v>1</v>
      </c>
      <c r="AO70" s="21">
        <f t="shared" si="1"/>
        <v>0</v>
      </c>
      <c r="AP70" s="21">
        <f t="shared" si="1"/>
        <v>1</v>
      </c>
    </row>
    <row r="71" spans="1:63" ht="15" customHeight="1">
      <c r="A71" s="382" t="s">
        <v>13</v>
      </c>
      <c r="B71" s="382"/>
      <c r="C71" s="21">
        <f t="shared" ref="C71:AP71" si="2">COUNTIF(C9:C68,"3")</f>
        <v>0</v>
      </c>
      <c r="D71" s="21">
        <f t="shared" si="2"/>
        <v>1</v>
      </c>
      <c r="E71" s="21">
        <f t="shared" si="2"/>
        <v>1</v>
      </c>
      <c r="F71" s="21">
        <f t="shared" si="2"/>
        <v>2</v>
      </c>
      <c r="G71" s="21">
        <f t="shared" si="2"/>
        <v>1</v>
      </c>
      <c r="H71" s="21">
        <f t="shared" si="2"/>
        <v>2</v>
      </c>
      <c r="I71" s="21">
        <f t="shared" si="2"/>
        <v>1</v>
      </c>
      <c r="J71" s="21">
        <f t="shared" si="2"/>
        <v>1</v>
      </c>
      <c r="K71" s="21">
        <f t="shared" si="2"/>
        <v>1</v>
      </c>
      <c r="L71" s="21">
        <f t="shared" si="2"/>
        <v>1</v>
      </c>
      <c r="M71" s="21">
        <f t="shared" si="2"/>
        <v>1</v>
      </c>
      <c r="N71" s="21">
        <f t="shared" si="2"/>
        <v>1</v>
      </c>
      <c r="O71" s="21">
        <f t="shared" si="2"/>
        <v>1</v>
      </c>
      <c r="P71" s="21">
        <f t="shared" si="2"/>
        <v>1</v>
      </c>
      <c r="Q71" s="21">
        <f t="shared" si="2"/>
        <v>1</v>
      </c>
      <c r="R71" s="21">
        <f t="shared" si="2"/>
        <v>1</v>
      </c>
      <c r="S71" s="21">
        <f t="shared" si="2"/>
        <v>0</v>
      </c>
      <c r="T71" s="21">
        <f t="shared" si="2"/>
        <v>2</v>
      </c>
      <c r="U71" s="21">
        <f t="shared" si="2"/>
        <v>1</v>
      </c>
      <c r="V71" s="21">
        <f t="shared" si="2"/>
        <v>1</v>
      </c>
      <c r="W71" s="21">
        <f t="shared" si="2"/>
        <v>0</v>
      </c>
      <c r="X71" s="21">
        <f t="shared" si="2"/>
        <v>1</v>
      </c>
      <c r="Y71" s="21">
        <f t="shared" si="2"/>
        <v>0</v>
      </c>
      <c r="Z71" s="21">
        <f t="shared" si="2"/>
        <v>1</v>
      </c>
      <c r="AA71" s="21">
        <f t="shared" si="2"/>
        <v>0</v>
      </c>
      <c r="AB71" s="21">
        <f t="shared" si="2"/>
        <v>1</v>
      </c>
      <c r="AC71" s="21">
        <f t="shared" si="2"/>
        <v>0</v>
      </c>
      <c r="AD71" s="21">
        <f t="shared" si="2"/>
        <v>2</v>
      </c>
      <c r="AE71" s="21">
        <f t="shared" si="2"/>
        <v>0</v>
      </c>
      <c r="AF71" s="21">
        <f t="shared" si="2"/>
        <v>0</v>
      </c>
      <c r="AG71" s="21">
        <f t="shared" si="2"/>
        <v>1</v>
      </c>
      <c r="AH71" s="21">
        <f t="shared" si="2"/>
        <v>0</v>
      </c>
      <c r="AI71" s="21">
        <f t="shared" si="2"/>
        <v>1</v>
      </c>
      <c r="AJ71" s="21">
        <f t="shared" si="2"/>
        <v>0</v>
      </c>
      <c r="AK71" s="21">
        <f t="shared" si="2"/>
        <v>1</v>
      </c>
      <c r="AL71" s="21">
        <f t="shared" si="2"/>
        <v>0</v>
      </c>
      <c r="AM71" s="21">
        <f t="shared" si="2"/>
        <v>1</v>
      </c>
      <c r="AN71" s="21">
        <f t="shared" si="2"/>
        <v>0</v>
      </c>
      <c r="AO71" s="21">
        <f t="shared" si="2"/>
        <v>1</v>
      </c>
      <c r="AP71" s="21">
        <f t="shared" si="2"/>
        <v>0</v>
      </c>
    </row>
    <row r="72" spans="1:63" ht="15" customHeight="1">
      <c r="A72" s="382" t="s">
        <v>14</v>
      </c>
      <c r="B72" s="382"/>
      <c r="C72" s="21">
        <f t="shared" ref="C72:AP72" si="3">COUNTIF(C9:C68,"4")</f>
        <v>0</v>
      </c>
      <c r="D72" s="21">
        <f t="shared" si="3"/>
        <v>0</v>
      </c>
      <c r="E72" s="21">
        <f t="shared" si="3"/>
        <v>0</v>
      </c>
      <c r="F72" s="21">
        <f t="shared" si="3"/>
        <v>0</v>
      </c>
      <c r="G72" s="21">
        <f t="shared" si="3"/>
        <v>0</v>
      </c>
      <c r="H72" s="21">
        <f t="shared" si="3"/>
        <v>0</v>
      </c>
      <c r="I72" s="21">
        <f t="shared" si="3"/>
        <v>0</v>
      </c>
      <c r="J72" s="21">
        <f t="shared" si="3"/>
        <v>0</v>
      </c>
      <c r="K72" s="21">
        <f t="shared" si="3"/>
        <v>0</v>
      </c>
      <c r="L72" s="21">
        <f t="shared" si="3"/>
        <v>0</v>
      </c>
      <c r="M72" s="21">
        <f t="shared" si="3"/>
        <v>0</v>
      </c>
      <c r="N72" s="21">
        <f t="shared" si="3"/>
        <v>1</v>
      </c>
      <c r="O72" s="21">
        <f t="shared" si="3"/>
        <v>0</v>
      </c>
      <c r="P72" s="21">
        <f t="shared" si="3"/>
        <v>1</v>
      </c>
      <c r="Q72" s="21">
        <f t="shared" si="3"/>
        <v>0</v>
      </c>
      <c r="R72" s="21">
        <f t="shared" si="3"/>
        <v>0</v>
      </c>
      <c r="S72" s="21">
        <f t="shared" si="3"/>
        <v>1</v>
      </c>
      <c r="T72" s="21">
        <f t="shared" si="3"/>
        <v>0</v>
      </c>
      <c r="U72" s="21">
        <f t="shared" si="3"/>
        <v>0</v>
      </c>
      <c r="V72" s="21">
        <f t="shared" si="3"/>
        <v>1</v>
      </c>
      <c r="W72" s="21">
        <f t="shared" si="3"/>
        <v>0</v>
      </c>
      <c r="X72" s="21">
        <f t="shared" si="3"/>
        <v>0</v>
      </c>
      <c r="Y72" s="21">
        <f t="shared" si="3"/>
        <v>0</v>
      </c>
      <c r="Z72" s="21">
        <f t="shared" si="3"/>
        <v>0</v>
      </c>
      <c r="AA72" s="21">
        <f t="shared" si="3"/>
        <v>0</v>
      </c>
      <c r="AB72" s="21">
        <f t="shared" si="3"/>
        <v>0</v>
      </c>
      <c r="AC72" s="21">
        <f t="shared" si="3"/>
        <v>1</v>
      </c>
      <c r="AD72" s="21">
        <f t="shared" si="3"/>
        <v>0</v>
      </c>
      <c r="AE72" s="21">
        <f t="shared" si="3"/>
        <v>0</v>
      </c>
      <c r="AF72" s="21">
        <f t="shared" si="3"/>
        <v>0</v>
      </c>
      <c r="AG72" s="21">
        <f t="shared" si="3"/>
        <v>1</v>
      </c>
      <c r="AH72" s="21">
        <f t="shared" si="3"/>
        <v>1</v>
      </c>
      <c r="AI72" s="21">
        <f t="shared" si="3"/>
        <v>1</v>
      </c>
      <c r="AJ72" s="21">
        <f t="shared" si="3"/>
        <v>0</v>
      </c>
      <c r="AK72" s="21">
        <f t="shared" si="3"/>
        <v>0</v>
      </c>
      <c r="AL72" s="21">
        <f t="shared" si="3"/>
        <v>0</v>
      </c>
      <c r="AM72" s="21">
        <f t="shared" si="3"/>
        <v>1</v>
      </c>
      <c r="AN72" s="21">
        <f t="shared" si="3"/>
        <v>0</v>
      </c>
      <c r="AO72" s="21">
        <f t="shared" si="3"/>
        <v>0</v>
      </c>
      <c r="AP72" s="21">
        <f t="shared" si="3"/>
        <v>0</v>
      </c>
    </row>
    <row r="73" spans="1:63" ht="15" customHeight="1">
      <c r="A73" s="383" t="s">
        <v>2</v>
      </c>
      <c r="B73" s="383"/>
      <c r="C73" s="22">
        <f t="shared" ref="C73:AP73" si="4">COUNTIF(C9:C68,"0")</f>
        <v>0</v>
      </c>
      <c r="D73" s="22">
        <f t="shared" si="4"/>
        <v>0</v>
      </c>
      <c r="E73" s="22">
        <f t="shared" si="4"/>
        <v>0</v>
      </c>
      <c r="F73" s="22">
        <f t="shared" si="4"/>
        <v>0</v>
      </c>
      <c r="G73" s="22">
        <f t="shared" si="4"/>
        <v>0</v>
      </c>
      <c r="H73" s="22">
        <f t="shared" si="4"/>
        <v>0</v>
      </c>
      <c r="I73" s="22">
        <f t="shared" si="4"/>
        <v>0</v>
      </c>
      <c r="J73" s="22">
        <f t="shared" si="4"/>
        <v>0</v>
      </c>
      <c r="K73" s="22">
        <f t="shared" si="4"/>
        <v>0</v>
      </c>
      <c r="L73" s="22">
        <f t="shared" si="4"/>
        <v>0</v>
      </c>
      <c r="M73" s="22">
        <f t="shared" si="4"/>
        <v>0</v>
      </c>
      <c r="N73" s="22">
        <f t="shared" si="4"/>
        <v>0</v>
      </c>
      <c r="O73" s="22">
        <f t="shared" si="4"/>
        <v>0</v>
      </c>
      <c r="P73" s="22">
        <f t="shared" si="4"/>
        <v>0</v>
      </c>
      <c r="Q73" s="22">
        <f t="shared" si="4"/>
        <v>0</v>
      </c>
      <c r="R73" s="22">
        <f t="shared" si="4"/>
        <v>0</v>
      </c>
      <c r="S73" s="22">
        <f t="shared" si="4"/>
        <v>0</v>
      </c>
      <c r="T73" s="22">
        <f t="shared" si="4"/>
        <v>0</v>
      </c>
      <c r="U73" s="22">
        <f t="shared" si="4"/>
        <v>0</v>
      </c>
      <c r="V73" s="22">
        <f t="shared" si="4"/>
        <v>0</v>
      </c>
      <c r="W73" s="22">
        <f t="shared" si="4"/>
        <v>0</v>
      </c>
      <c r="X73" s="22">
        <f t="shared" si="4"/>
        <v>0</v>
      </c>
      <c r="Y73" s="22">
        <f t="shared" si="4"/>
        <v>0</v>
      </c>
      <c r="Z73" s="22">
        <f t="shared" si="4"/>
        <v>0</v>
      </c>
      <c r="AA73" s="22">
        <f t="shared" si="4"/>
        <v>0</v>
      </c>
      <c r="AB73" s="22">
        <f t="shared" si="4"/>
        <v>0</v>
      </c>
      <c r="AC73" s="22">
        <f t="shared" si="4"/>
        <v>0</v>
      </c>
      <c r="AD73" s="22">
        <f t="shared" si="4"/>
        <v>0</v>
      </c>
      <c r="AE73" s="22">
        <f t="shared" si="4"/>
        <v>0</v>
      </c>
      <c r="AF73" s="22">
        <f t="shared" si="4"/>
        <v>0</v>
      </c>
      <c r="AG73" s="22">
        <f t="shared" si="4"/>
        <v>0</v>
      </c>
      <c r="AH73" s="22">
        <f t="shared" si="4"/>
        <v>0</v>
      </c>
      <c r="AI73" s="22">
        <f t="shared" si="4"/>
        <v>0</v>
      </c>
      <c r="AJ73" s="22">
        <f t="shared" si="4"/>
        <v>0</v>
      </c>
      <c r="AK73" s="22">
        <f t="shared" si="4"/>
        <v>0</v>
      </c>
      <c r="AL73" s="22">
        <f t="shared" si="4"/>
        <v>0</v>
      </c>
      <c r="AM73" s="22">
        <f t="shared" si="4"/>
        <v>0</v>
      </c>
      <c r="AN73" s="22">
        <f t="shared" si="4"/>
        <v>0</v>
      </c>
      <c r="AO73" s="22">
        <f t="shared" si="4"/>
        <v>0</v>
      </c>
      <c r="AP73" s="22">
        <f t="shared" si="4"/>
        <v>0</v>
      </c>
    </row>
    <row r="74" spans="1:63" ht="15" customHeight="1">
      <c r="A74" s="387" t="s">
        <v>3</v>
      </c>
      <c r="B74" s="387"/>
      <c r="C74" s="23">
        <f t="shared" ref="C74:AE74" si="5">SUM(C69:C73)</f>
        <v>2</v>
      </c>
      <c r="D74" s="23">
        <f t="shared" si="5"/>
        <v>2</v>
      </c>
      <c r="E74" s="23">
        <f t="shared" si="5"/>
        <v>2</v>
      </c>
      <c r="F74" s="23">
        <f t="shared" si="5"/>
        <v>2</v>
      </c>
      <c r="G74" s="23">
        <f t="shared" si="5"/>
        <v>2</v>
      </c>
      <c r="H74" s="23">
        <f t="shared" si="5"/>
        <v>2</v>
      </c>
      <c r="I74" s="23">
        <f t="shared" si="5"/>
        <v>2</v>
      </c>
      <c r="J74" s="23">
        <f t="shared" si="5"/>
        <v>2</v>
      </c>
      <c r="K74" s="23">
        <f t="shared" si="5"/>
        <v>2</v>
      </c>
      <c r="L74" s="23">
        <f t="shared" si="5"/>
        <v>2</v>
      </c>
      <c r="M74" s="23">
        <f t="shared" si="5"/>
        <v>2</v>
      </c>
      <c r="N74" s="23">
        <f t="shared" si="5"/>
        <v>2</v>
      </c>
      <c r="O74" s="23">
        <f t="shared" si="5"/>
        <v>2</v>
      </c>
      <c r="P74" s="23">
        <f t="shared" si="5"/>
        <v>2</v>
      </c>
      <c r="Q74" s="23">
        <f t="shared" si="5"/>
        <v>2</v>
      </c>
      <c r="R74" s="23">
        <f t="shared" si="5"/>
        <v>2</v>
      </c>
      <c r="S74" s="23">
        <f t="shared" si="5"/>
        <v>2</v>
      </c>
      <c r="T74" s="23">
        <f t="shared" si="5"/>
        <v>2</v>
      </c>
      <c r="U74" s="23">
        <f t="shared" si="5"/>
        <v>2</v>
      </c>
      <c r="V74" s="23">
        <f t="shared" si="5"/>
        <v>2</v>
      </c>
      <c r="W74" s="23">
        <f t="shared" si="5"/>
        <v>2</v>
      </c>
      <c r="X74" s="23">
        <f t="shared" si="5"/>
        <v>2</v>
      </c>
      <c r="Y74" s="23">
        <f t="shared" si="5"/>
        <v>2</v>
      </c>
      <c r="Z74" s="23">
        <f t="shared" si="5"/>
        <v>2</v>
      </c>
      <c r="AA74" s="23">
        <f t="shared" si="5"/>
        <v>2</v>
      </c>
      <c r="AB74" s="23">
        <f t="shared" si="5"/>
        <v>2</v>
      </c>
      <c r="AC74" s="23">
        <f t="shared" si="5"/>
        <v>2</v>
      </c>
      <c r="AD74" s="23">
        <f t="shared" si="5"/>
        <v>2</v>
      </c>
      <c r="AE74" s="23">
        <f t="shared" si="5"/>
        <v>2</v>
      </c>
      <c r="AF74" s="23">
        <f t="shared" ref="AF74:AP74" si="6">SUM(AF69:AF73)</f>
        <v>2</v>
      </c>
      <c r="AG74" s="23">
        <f t="shared" si="6"/>
        <v>2</v>
      </c>
      <c r="AH74" s="23">
        <f t="shared" si="6"/>
        <v>2</v>
      </c>
      <c r="AI74" s="23">
        <f t="shared" si="6"/>
        <v>2</v>
      </c>
      <c r="AJ74" s="23">
        <f t="shared" si="6"/>
        <v>2</v>
      </c>
      <c r="AK74" s="23">
        <f t="shared" si="6"/>
        <v>2</v>
      </c>
      <c r="AL74" s="23">
        <f t="shared" si="6"/>
        <v>2</v>
      </c>
      <c r="AM74" s="23">
        <f t="shared" si="6"/>
        <v>2</v>
      </c>
      <c r="AN74" s="23">
        <f t="shared" si="6"/>
        <v>1</v>
      </c>
      <c r="AO74" s="23">
        <f t="shared" si="6"/>
        <v>1</v>
      </c>
      <c r="AP74" s="23">
        <f t="shared" si="6"/>
        <v>1</v>
      </c>
    </row>
    <row r="75" spans="1:63" ht="15" customHeight="1">
      <c r="A75" s="24">
        <f>ภาษาไทย6!$A$75</f>
        <v>22</v>
      </c>
      <c r="B75" s="25" t="s">
        <v>15</v>
      </c>
      <c r="C75" s="26">
        <f>COUNTIF(C9:C68,C7)</f>
        <v>1</v>
      </c>
      <c r="D75" s="26">
        <f t="shared" ref="D75:AP75" si="7">COUNTIF(D9:D68,D7)</f>
        <v>1</v>
      </c>
      <c r="E75" s="26">
        <f t="shared" si="7"/>
        <v>1</v>
      </c>
      <c r="F75" s="26">
        <f t="shared" si="7"/>
        <v>2</v>
      </c>
      <c r="G75" s="26">
        <f t="shared" si="7"/>
        <v>1</v>
      </c>
      <c r="H75" s="26">
        <f t="shared" si="7"/>
        <v>2</v>
      </c>
      <c r="I75" s="26">
        <f t="shared" si="7"/>
        <v>1</v>
      </c>
      <c r="J75" s="26">
        <f t="shared" si="7"/>
        <v>1</v>
      </c>
      <c r="K75" s="26">
        <f t="shared" si="7"/>
        <v>1</v>
      </c>
      <c r="L75" s="26">
        <f t="shared" si="7"/>
        <v>1</v>
      </c>
      <c r="M75" s="26">
        <f t="shared" si="7"/>
        <v>1</v>
      </c>
      <c r="N75" s="26">
        <f t="shared" si="7"/>
        <v>1</v>
      </c>
      <c r="O75" s="26">
        <f t="shared" si="7"/>
        <v>1</v>
      </c>
      <c r="P75" s="26">
        <f t="shared" si="7"/>
        <v>1</v>
      </c>
      <c r="Q75" s="26">
        <f t="shared" si="7"/>
        <v>1</v>
      </c>
      <c r="R75" s="26">
        <f t="shared" si="7"/>
        <v>1</v>
      </c>
      <c r="S75" s="26">
        <f t="shared" si="7"/>
        <v>1</v>
      </c>
      <c r="T75" s="26">
        <f t="shared" si="7"/>
        <v>2</v>
      </c>
      <c r="U75" s="26">
        <f t="shared" si="7"/>
        <v>1</v>
      </c>
      <c r="V75" s="26">
        <f t="shared" si="7"/>
        <v>1</v>
      </c>
      <c r="W75" s="26">
        <f t="shared" si="7"/>
        <v>2</v>
      </c>
      <c r="X75" s="26">
        <f t="shared" si="7"/>
        <v>1</v>
      </c>
      <c r="Y75" s="26">
        <f t="shared" si="7"/>
        <v>1</v>
      </c>
      <c r="Z75" s="26">
        <f t="shared" si="7"/>
        <v>1</v>
      </c>
      <c r="AA75" s="26">
        <f t="shared" si="7"/>
        <v>1</v>
      </c>
      <c r="AB75" s="26">
        <f t="shared" si="7"/>
        <v>1</v>
      </c>
      <c r="AC75" s="26">
        <f t="shared" si="7"/>
        <v>1</v>
      </c>
      <c r="AD75" s="26">
        <f t="shared" si="7"/>
        <v>2</v>
      </c>
      <c r="AE75" s="26">
        <f t="shared" si="7"/>
        <v>1</v>
      </c>
      <c r="AF75" s="26">
        <f t="shared" si="7"/>
        <v>2</v>
      </c>
      <c r="AG75" s="26">
        <f t="shared" si="7"/>
        <v>1</v>
      </c>
      <c r="AH75" s="26">
        <f t="shared" si="7"/>
        <v>1</v>
      </c>
      <c r="AI75" s="26">
        <f t="shared" si="7"/>
        <v>1</v>
      </c>
      <c r="AJ75" s="26">
        <f t="shared" si="7"/>
        <v>2</v>
      </c>
      <c r="AK75" s="26">
        <f t="shared" si="7"/>
        <v>1</v>
      </c>
      <c r="AL75" s="26">
        <f t="shared" si="7"/>
        <v>2</v>
      </c>
      <c r="AM75" s="26">
        <f t="shared" si="7"/>
        <v>1</v>
      </c>
      <c r="AN75" s="26">
        <f t="shared" si="7"/>
        <v>1</v>
      </c>
      <c r="AO75" s="26">
        <f t="shared" si="7"/>
        <v>1</v>
      </c>
      <c r="AP75" s="26">
        <f t="shared" si="7"/>
        <v>1</v>
      </c>
    </row>
    <row r="76" spans="1:63" ht="32.25" customHeight="1">
      <c r="A76" s="385" t="s">
        <v>6</v>
      </c>
      <c r="B76" s="385"/>
      <c r="C76" s="27">
        <f>C75*100/$A$75</f>
        <v>4.5454545454545459</v>
      </c>
      <c r="D76" s="27">
        <f t="shared" ref="D76:AP76" si="8">D75*100/$A$75</f>
        <v>4.5454545454545459</v>
      </c>
      <c r="E76" s="27">
        <f t="shared" si="8"/>
        <v>4.5454545454545459</v>
      </c>
      <c r="F76" s="27">
        <f t="shared" si="8"/>
        <v>9.0909090909090917</v>
      </c>
      <c r="G76" s="27">
        <f t="shared" si="8"/>
        <v>4.5454545454545459</v>
      </c>
      <c r="H76" s="27">
        <f t="shared" si="8"/>
        <v>9.0909090909090917</v>
      </c>
      <c r="I76" s="27">
        <f t="shared" si="8"/>
        <v>4.5454545454545459</v>
      </c>
      <c r="J76" s="27">
        <f t="shared" si="8"/>
        <v>4.5454545454545459</v>
      </c>
      <c r="K76" s="27">
        <f t="shared" si="8"/>
        <v>4.5454545454545459</v>
      </c>
      <c r="L76" s="27">
        <f t="shared" si="8"/>
        <v>4.5454545454545459</v>
      </c>
      <c r="M76" s="27">
        <f t="shared" si="8"/>
        <v>4.5454545454545459</v>
      </c>
      <c r="N76" s="27">
        <f t="shared" si="8"/>
        <v>4.5454545454545459</v>
      </c>
      <c r="O76" s="27">
        <f t="shared" si="8"/>
        <v>4.5454545454545459</v>
      </c>
      <c r="P76" s="27">
        <f t="shared" si="8"/>
        <v>4.5454545454545459</v>
      </c>
      <c r="Q76" s="27">
        <f t="shared" si="8"/>
        <v>4.5454545454545459</v>
      </c>
      <c r="R76" s="27">
        <f t="shared" si="8"/>
        <v>4.5454545454545459</v>
      </c>
      <c r="S76" s="27">
        <f t="shared" si="8"/>
        <v>4.5454545454545459</v>
      </c>
      <c r="T76" s="27">
        <f t="shared" si="8"/>
        <v>9.0909090909090917</v>
      </c>
      <c r="U76" s="27">
        <f t="shared" si="8"/>
        <v>4.5454545454545459</v>
      </c>
      <c r="V76" s="27">
        <f t="shared" si="8"/>
        <v>4.5454545454545459</v>
      </c>
      <c r="W76" s="27">
        <f t="shared" si="8"/>
        <v>9.0909090909090917</v>
      </c>
      <c r="X76" s="27">
        <f t="shared" si="8"/>
        <v>4.5454545454545459</v>
      </c>
      <c r="Y76" s="27">
        <f t="shared" si="8"/>
        <v>4.5454545454545459</v>
      </c>
      <c r="Z76" s="27">
        <f t="shared" si="8"/>
        <v>4.5454545454545459</v>
      </c>
      <c r="AA76" s="27">
        <f t="shared" si="8"/>
        <v>4.5454545454545459</v>
      </c>
      <c r="AB76" s="27">
        <f t="shared" si="8"/>
        <v>4.5454545454545459</v>
      </c>
      <c r="AC76" s="27">
        <f t="shared" si="8"/>
        <v>4.5454545454545459</v>
      </c>
      <c r="AD76" s="27">
        <f t="shared" si="8"/>
        <v>9.0909090909090917</v>
      </c>
      <c r="AE76" s="27">
        <f t="shared" si="8"/>
        <v>4.5454545454545459</v>
      </c>
      <c r="AF76" s="27">
        <f t="shared" si="8"/>
        <v>9.0909090909090917</v>
      </c>
      <c r="AG76" s="27">
        <f t="shared" si="8"/>
        <v>4.5454545454545459</v>
      </c>
      <c r="AH76" s="27">
        <f t="shared" si="8"/>
        <v>4.5454545454545459</v>
      </c>
      <c r="AI76" s="27">
        <f t="shared" si="8"/>
        <v>4.5454545454545459</v>
      </c>
      <c r="AJ76" s="27">
        <f t="shared" si="8"/>
        <v>9.0909090909090917</v>
      </c>
      <c r="AK76" s="27">
        <f t="shared" si="8"/>
        <v>4.5454545454545459</v>
      </c>
      <c r="AL76" s="27">
        <f t="shared" si="8"/>
        <v>9.0909090909090917</v>
      </c>
      <c r="AM76" s="27">
        <f t="shared" si="8"/>
        <v>4.5454545454545459</v>
      </c>
      <c r="AN76" s="27">
        <f t="shared" si="8"/>
        <v>4.5454545454545459</v>
      </c>
      <c r="AO76" s="27">
        <f t="shared" si="8"/>
        <v>4.5454545454545459</v>
      </c>
      <c r="AP76" s="27">
        <f t="shared" si="8"/>
        <v>4.5454545454545459</v>
      </c>
    </row>
    <row r="77" spans="1:63" s="3" customFormat="1" ht="17.25" customHeight="1">
      <c r="A77" s="388" t="s">
        <v>17</v>
      </c>
      <c r="B77" s="388"/>
      <c r="C77" s="28">
        <f>COUNTIF(C9:C68,"&gt;4")</f>
        <v>0</v>
      </c>
      <c r="D77" s="28">
        <f t="shared" ref="D77:AP77" si="9">COUNTIF(D9:D68,"&gt;4")</f>
        <v>0</v>
      </c>
      <c r="E77" s="28">
        <f t="shared" si="9"/>
        <v>0</v>
      </c>
      <c r="F77" s="28">
        <f t="shared" si="9"/>
        <v>0</v>
      </c>
      <c r="G77" s="28">
        <f t="shared" si="9"/>
        <v>0</v>
      </c>
      <c r="H77" s="28">
        <f t="shared" si="9"/>
        <v>0</v>
      </c>
      <c r="I77" s="28">
        <f t="shared" si="9"/>
        <v>0</v>
      </c>
      <c r="J77" s="28">
        <f t="shared" si="9"/>
        <v>0</v>
      </c>
      <c r="K77" s="28">
        <f t="shared" si="9"/>
        <v>0</v>
      </c>
      <c r="L77" s="28">
        <f t="shared" si="9"/>
        <v>0</v>
      </c>
      <c r="M77" s="28">
        <f t="shared" si="9"/>
        <v>0</v>
      </c>
      <c r="N77" s="28">
        <f t="shared" si="9"/>
        <v>0</v>
      </c>
      <c r="O77" s="28">
        <f t="shared" si="9"/>
        <v>0</v>
      </c>
      <c r="P77" s="28">
        <f t="shared" si="9"/>
        <v>0</v>
      </c>
      <c r="Q77" s="28">
        <f t="shared" si="9"/>
        <v>0</v>
      </c>
      <c r="R77" s="28">
        <f t="shared" si="9"/>
        <v>0</v>
      </c>
      <c r="S77" s="28">
        <f t="shared" si="9"/>
        <v>0</v>
      </c>
      <c r="T77" s="28">
        <f t="shared" si="9"/>
        <v>0</v>
      </c>
      <c r="U77" s="28">
        <f t="shared" si="9"/>
        <v>0</v>
      </c>
      <c r="V77" s="28">
        <f t="shared" si="9"/>
        <v>0</v>
      </c>
      <c r="W77" s="28">
        <f t="shared" si="9"/>
        <v>0</v>
      </c>
      <c r="X77" s="28">
        <f t="shared" si="9"/>
        <v>0</v>
      </c>
      <c r="Y77" s="28">
        <f t="shared" si="9"/>
        <v>0</v>
      </c>
      <c r="Z77" s="28">
        <f t="shared" si="9"/>
        <v>0</v>
      </c>
      <c r="AA77" s="28">
        <f t="shared" si="9"/>
        <v>0</v>
      </c>
      <c r="AB77" s="28">
        <f t="shared" si="9"/>
        <v>0</v>
      </c>
      <c r="AC77" s="28">
        <f t="shared" si="9"/>
        <v>0</v>
      </c>
      <c r="AD77" s="28">
        <f t="shared" si="9"/>
        <v>0</v>
      </c>
      <c r="AE77" s="28">
        <f t="shared" si="9"/>
        <v>0</v>
      </c>
      <c r="AF77" s="28">
        <f t="shared" si="9"/>
        <v>0</v>
      </c>
      <c r="AG77" s="28">
        <f t="shared" si="9"/>
        <v>0</v>
      </c>
      <c r="AH77" s="28">
        <f t="shared" si="9"/>
        <v>0</v>
      </c>
      <c r="AI77" s="28">
        <f t="shared" si="9"/>
        <v>0</v>
      </c>
      <c r="AJ77" s="28">
        <f t="shared" si="9"/>
        <v>0</v>
      </c>
      <c r="AK77" s="28">
        <f t="shared" si="9"/>
        <v>0</v>
      </c>
      <c r="AL77" s="28">
        <f t="shared" si="9"/>
        <v>0</v>
      </c>
      <c r="AM77" s="28">
        <f t="shared" si="9"/>
        <v>0</v>
      </c>
      <c r="AN77" s="28">
        <f t="shared" si="9"/>
        <v>1</v>
      </c>
      <c r="AO77" s="28">
        <f t="shared" si="9"/>
        <v>1</v>
      </c>
      <c r="AP77" s="28">
        <f t="shared" si="9"/>
        <v>1</v>
      </c>
      <c r="BD77" s="196"/>
      <c r="BE77" s="196"/>
      <c r="BF77" s="196"/>
      <c r="BG77" s="196"/>
      <c r="BH77" s="196"/>
      <c r="BI77" s="196"/>
      <c r="BJ77" s="196"/>
      <c r="BK77" s="196"/>
    </row>
    <row r="78" spans="1:63" s="3" customFormat="1" ht="11.25" customHeight="1">
      <c r="A78" s="5"/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BD78" s="196"/>
      <c r="BE78" s="196"/>
      <c r="BF78" s="196"/>
      <c r="BG78" s="196"/>
      <c r="BH78" s="196"/>
      <c r="BI78" s="196"/>
      <c r="BJ78" s="196"/>
      <c r="BK78" s="196"/>
    </row>
    <row r="79" spans="1:63" s="3" customFormat="1" ht="17.25" customHeight="1">
      <c r="A79" s="389" t="s">
        <v>4</v>
      </c>
      <c r="B79" s="389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BD79" s="196"/>
      <c r="BE79" s="196"/>
      <c r="BF79" s="196"/>
      <c r="BG79" s="196"/>
      <c r="BH79" s="196"/>
      <c r="BI79" s="196"/>
      <c r="BJ79" s="196"/>
      <c r="BK79" s="196"/>
    </row>
    <row r="80" spans="1:63" ht="16.5" customHeight="1">
      <c r="A80" s="1">
        <v>1</v>
      </c>
      <c r="B80" s="63" t="s">
        <v>20</v>
      </c>
    </row>
    <row r="81" spans="1:63" ht="16.5" customHeight="1">
      <c r="A81" s="1">
        <v>2</v>
      </c>
      <c r="B81" s="61" t="s">
        <v>19</v>
      </c>
    </row>
    <row r="82" spans="1:63" ht="16.5" customHeight="1">
      <c r="A82" s="1">
        <v>3</v>
      </c>
      <c r="B82" s="80" t="s">
        <v>55</v>
      </c>
    </row>
    <row r="83" spans="1:63" ht="16.5" customHeight="1">
      <c r="A83" s="1">
        <v>4</v>
      </c>
      <c r="B83" s="63" t="s">
        <v>18</v>
      </c>
    </row>
    <row r="84" spans="1:63">
      <c r="B84" s="63"/>
    </row>
    <row r="88" spans="1:63" s="62" customFormat="1" ht="16.5" customHeight="1">
      <c r="A88" s="380" t="str">
        <f>"วิเคราะห์ผลการตอบของนักเรียนชั้น"&amp;Data!$D$21 &amp;"   "&amp;"จากการสอบ Pre O-NET  ปีการศึกษา"&amp;"   "&amp;Data!$D$22</f>
        <v>วิเคราะห์ผลการตอบของนักเรียนชั้นประถมศึกษาปีที่ 6   จากการสอบ Pre O-NET  ปีการศึกษา   2558</v>
      </c>
      <c r="B88" s="380"/>
      <c r="C88" s="380"/>
      <c r="D88" s="380"/>
      <c r="E88" s="380"/>
      <c r="F88" s="380"/>
      <c r="G88" s="380"/>
      <c r="H88" s="380"/>
      <c r="I88" s="380"/>
      <c r="J88" s="380"/>
      <c r="K88" s="380"/>
      <c r="L88" s="380"/>
      <c r="M88" s="380"/>
      <c r="N88" s="380"/>
      <c r="O88" s="380"/>
      <c r="P88" s="380"/>
      <c r="Q88" s="380"/>
      <c r="R88" s="380"/>
      <c r="S88" s="380"/>
      <c r="T88" s="380"/>
      <c r="U88" s="380"/>
      <c r="V88" s="380"/>
      <c r="W88" s="380"/>
      <c r="X88" s="380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226"/>
      <c r="AR88" s="226"/>
      <c r="AS88" s="226"/>
      <c r="AT88" s="226"/>
      <c r="AU88" s="226"/>
      <c r="AV88" s="226"/>
      <c r="AW88" s="226"/>
      <c r="AX88" s="226"/>
      <c r="AY88" s="226"/>
      <c r="AZ88" s="226"/>
      <c r="BD88" s="254"/>
      <c r="BE88" s="254"/>
      <c r="BF88" s="254"/>
      <c r="BG88" s="254"/>
      <c r="BH88" s="254"/>
      <c r="BI88" s="254"/>
      <c r="BJ88" s="254"/>
      <c r="BK88" s="254"/>
    </row>
    <row r="89" spans="1:63" s="62" customFormat="1" ht="16.5" customHeight="1">
      <c r="A89" s="374" t="str">
        <f>A2</f>
        <v>กลุ่มสาระการเรียนรู้สังคมศึกษา ศาสนา และวัฒนธรรม</v>
      </c>
      <c r="B89" s="374"/>
      <c r="C89" s="374"/>
      <c r="D89" s="374"/>
      <c r="E89" s="374"/>
      <c r="F89" s="374"/>
      <c r="G89" s="374"/>
      <c r="H89" s="374"/>
      <c r="I89" s="374"/>
      <c r="J89" s="374"/>
      <c r="K89" s="374"/>
      <c r="L89" s="374"/>
      <c r="M89" s="374"/>
      <c r="N89" s="374"/>
      <c r="O89" s="374"/>
      <c r="P89" s="374"/>
      <c r="Q89" s="374"/>
      <c r="R89" s="374"/>
      <c r="S89" s="374"/>
      <c r="T89" s="374"/>
      <c r="U89" s="374"/>
      <c r="V89" s="374"/>
      <c r="W89" s="374"/>
      <c r="X89" s="374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226"/>
      <c r="AR89" s="226"/>
      <c r="AS89" s="226"/>
      <c r="AT89" s="226"/>
      <c r="AU89" s="226"/>
      <c r="AV89" s="226"/>
      <c r="AW89" s="226"/>
      <c r="AX89" s="226"/>
      <c r="AY89" s="226"/>
      <c r="AZ89" s="226"/>
      <c r="BD89" s="254"/>
      <c r="BE89" s="254"/>
      <c r="BF89" s="254"/>
      <c r="BG89" s="254"/>
      <c r="BH89" s="254"/>
      <c r="BI89" s="254"/>
      <c r="BJ89" s="254"/>
      <c r="BK89" s="254"/>
    </row>
    <row r="90" spans="1:63" s="62" customFormat="1" ht="16.5" customHeight="1">
      <c r="A90" s="380" t="str">
        <f>A3</f>
        <v>โรงเรียนบ้านกุดโบสถ์   กลุ่มพัฒนาคุณภาพและมาตรฐานการศึกษาชมตะวัน</v>
      </c>
      <c r="B90" s="380"/>
      <c r="C90" s="380"/>
      <c r="D90" s="380"/>
      <c r="E90" s="380"/>
      <c r="F90" s="380"/>
      <c r="G90" s="380"/>
      <c r="H90" s="380"/>
      <c r="I90" s="380"/>
      <c r="J90" s="380"/>
      <c r="K90" s="380"/>
      <c r="L90" s="380"/>
      <c r="M90" s="380"/>
      <c r="N90" s="380"/>
      <c r="O90" s="380"/>
      <c r="P90" s="380"/>
      <c r="Q90" s="380"/>
      <c r="R90" s="380"/>
      <c r="S90" s="380"/>
      <c r="T90" s="380"/>
      <c r="U90" s="380"/>
      <c r="V90" s="380"/>
      <c r="W90" s="380"/>
      <c r="X90" s="380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226"/>
      <c r="AR90" s="226"/>
      <c r="AS90" s="226"/>
      <c r="AT90" s="226"/>
      <c r="AU90" s="226"/>
      <c r="AV90" s="226"/>
      <c r="AW90" s="226"/>
      <c r="AX90" s="226"/>
      <c r="AY90" s="226"/>
      <c r="AZ90" s="226"/>
      <c r="BD90" s="254"/>
      <c r="BE90" s="254"/>
      <c r="BF90" s="254"/>
      <c r="BG90" s="254"/>
      <c r="BH90" s="254"/>
      <c r="BI90" s="254"/>
      <c r="BJ90" s="254"/>
      <c r="BK90" s="254"/>
    </row>
    <row r="91" spans="1:63" s="62" customFormat="1" ht="16.5" customHeight="1">
      <c r="A91" s="375" t="str">
        <f>A4</f>
        <v>สำนักงานเขตพื้นที่การศึกษาประถมศึกษานครราชสีมา เขต 3</v>
      </c>
      <c r="B91" s="375"/>
      <c r="C91" s="375"/>
      <c r="D91" s="375"/>
      <c r="E91" s="375"/>
      <c r="F91" s="375"/>
      <c r="G91" s="375"/>
      <c r="H91" s="375"/>
      <c r="I91" s="375"/>
      <c r="J91" s="375"/>
      <c r="K91" s="375"/>
      <c r="L91" s="375"/>
      <c r="M91" s="375"/>
      <c r="N91" s="375"/>
      <c r="O91" s="375"/>
      <c r="P91" s="375"/>
      <c r="Q91" s="375"/>
      <c r="R91" s="375"/>
      <c r="S91" s="375"/>
      <c r="T91" s="375"/>
      <c r="U91" s="375"/>
      <c r="V91" s="375"/>
      <c r="W91" s="375"/>
      <c r="X91" s="375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226"/>
      <c r="AR91" s="226"/>
      <c r="AS91" s="226"/>
      <c r="AT91" s="226"/>
      <c r="AU91" s="226"/>
      <c r="AV91" s="226"/>
      <c r="AW91" s="226"/>
      <c r="AX91" s="226"/>
      <c r="AY91" s="226"/>
      <c r="AZ91" s="226"/>
      <c r="BD91" s="341" t="s">
        <v>82</v>
      </c>
      <c r="BE91" s="341"/>
      <c r="BF91" s="341"/>
      <c r="BG91" s="341"/>
      <c r="BH91" s="341"/>
      <c r="BI91" s="341"/>
      <c r="BJ91" s="341"/>
      <c r="BK91" s="341"/>
    </row>
    <row r="92" spans="1:63" ht="15" customHeight="1">
      <c r="A92" s="376" t="s">
        <v>0</v>
      </c>
      <c r="B92" s="43"/>
      <c r="C92" s="392" t="s">
        <v>1</v>
      </c>
      <c r="D92" s="393"/>
      <c r="E92" s="393"/>
      <c r="F92" s="393"/>
      <c r="G92" s="393"/>
      <c r="H92" s="393"/>
      <c r="I92" s="393"/>
      <c r="J92" s="393"/>
      <c r="K92" s="393"/>
      <c r="L92" s="393"/>
      <c r="M92" s="393"/>
      <c r="N92" s="393"/>
      <c r="O92" s="393"/>
      <c r="P92" s="393"/>
      <c r="Q92" s="393"/>
      <c r="R92" s="393"/>
      <c r="S92" s="393"/>
      <c r="T92" s="393"/>
      <c r="U92" s="393"/>
      <c r="V92" s="393"/>
      <c r="W92" s="393"/>
      <c r="X92" s="393"/>
      <c r="Y92" s="393"/>
      <c r="Z92" s="393"/>
      <c r="AA92" s="393"/>
      <c r="AB92" s="393"/>
      <c r="AC92" s="393"/>
      <c r="AD92" s="393"/>
      <c r="AE92" s="393"/>
      <c r="AF92" s="393"/>
      <c r="AG92" s="393"/>
      <c r="AH92" s="393"/>
      <c r="AI92" s="393"/>
      <c r="AJ92" s="393"/>
      <c r="AK92" s="393"/>
      <c r="AL92" s="393"/>
      <c r="AM92" s="393"/>
      <c r="AN92" s="393"/>
      <c r="AO92" s="393"/>
      <c r="AP92" s="394"/>
      <c r="AQ92" s="227"/>
      <c r="AR92" s="227"/>
      <c r="AS92" s="227"/>
      <c r="AT92" s="227"/>
      <c r="AU92" s="227"/>
      <c r="AV92" s="227"/>
      <c r="AW92" s="227"/>
      <c r="BD92" s="259">
        <v>1</v>
      </c>
      <c r="BE92" s="259">
        <v>2</v>
      </c>
      <c r="BF92" s="259">
        <v>3</v>
      </c>
      <c r="BG92" s="259">
        <v>4</v>
      </c>
      <c r="BH92" s="259">
        <v>5</v>
      </c>
      <c r="BI92" s="259" t="s">
        <v>107</v>
      </c>
      <c r="BJ92" s="391" t="s">
        <v>88</v>
      </c>
      <c r="BK92" s="347" t="s">
        <v>10</v>
      </c>
    </row>
    <row r="93" spans="1:63" ht="15" customHeight="1">
      <c r="A93" s="377"/>
      <c r="B93" s="29" t="str">
        <f t="shared" ref="B93:AP95" si="10">B6</f>
        <v>คะแนน</v>
      </c>
      <c r="C93" s="59">
        <f t="shared" si="10"/>
        <v>2.5</v>
      </c>
      <c r="D93" s="59">
        <f t="shared" si="10"/>
        <v>2.5</v>
      </c>
      <c r="E93" s="59">
        <f t="shared" si="10"/>
        <v>2.5</v>
      </c>
      <c r="F93" s="59">
        <f t="shared" si="10"/>
        <v>2.5</v>
      </c>
      <c r="G93" s="59">
        <f t="shared" si="10"/>
        <v>2.5</v>
      </c>
      <c r="H93" s="59">
        <f t="shared" si="10"/>
        <v>2.5</v>
      </c>
      <c r="I93" s="59">
        <f t="shared" si="10"/>
        <v>2.5</v>
      </c>
      <c r="J93" s="59">
        <f t="shared" si="10"/>
        <v>2.5</v>
      </c>
      <c r="K93" s="59">
        <f t="shared" si="10"/>
        <v>2.5</v>
      </c>
      <c r="L93" s="59">
        <f t="shared" si="10"/>
        <v>2.5</v>
      </c>
      <c r="M93" s="59">
        <f t="shared" si="10"/>
        <v>2.5</v>
      </c>
      <c r="N93" s="59">
        <f t="shared" si="10"/>
        <v>2.5</v>
      </c>
      <c r="O93" s="59">
        <f t="shared" si="10"/>
        <v>2.5</v>
      </c>
      <c r="P93" s="59">
        <f t="shared" si="10"/>
        <v>2.5</v>
      </c>
      <c r="Q93" s="59">
        <f t="shared" si="10"/>
        <v>2.5</v>
      </c>
      <c r="R93" s="59">
        <f t="shared" si="10"/>
        <v>2.5</v>
      </c>
      <c r="S93" s="59">
        <f t="shared" si="10"/>
        <v>2.5</v>
      </c>
      <c r="T93" s="59">
        <f t="shared" si="10"/>
        <v>2.5</v>
      </c>
      <c r="U93" s="59">
        <f t="shared" si="10"/>
        <v>2.5</v>
      </c>
      <c r="V93" s="59">
        <f t="shared" si="10"/>
        <v>2.5</v>
      </c>
      <c r="W93" s="59">
        <f t="shared" si="10"/>
        <v>2.5</v>
      </c>
      <c r="X93" s="59">
        <f t="shared" si="10"/>
        <v>2.5</v>
      </c>
      <c r="Y93" s="59">
        <f t="shared" si="10"/>
        <v>2.5</v>
      </c>
      <c r="Z93" s="59">
        <f t="shared" si="10"/>
        <v>2.5</v>
      </c>
      <c r="AA93" s="59">
        <f t="shared" si="10"/>
        <v>2.5</v>
      </c>
      <c r="AB93" s="59">
        <f t="shared" si="10"/>
        <v>2.5</v>
      </c>
      <c r="AC93" s="59">
        <f t="shared" si="10"/>
        <v>2.5</v>
      </c>
      <c r="AD93" s="59">
        <f t="shared" si="10"/>
        <v>2.5</v>
      </c>
      <c r="AE93" s="59">
        <f t="shared" si="10"/>
        <v>2.5</v>
      </c>
      <c r="AF93" s="59">
        <f t="shared" si="10"/>
        <v>2.5</v>
      </c>
      <c r="AG93" s="59">
        <f t="shared" si="10"/>
        <v>2.5</v>
      </c>
      <c r="AH93" s="59">
        <f t="shared" si="10"/>
        <v>2.5</v>
      </c>
      <c r="AI93" s="59">
        <f t="shared" si="10"/>
        <v>2.5</v>
      </c>
      <c r="AJ93" s="59">
        <f t="shared" si="10"/>
        <v>2.5</v>
      </c>
      <c r="AK93" s="59">
        <f t="shared" si="10"/>
        <v>2.5</v>
      </c>
      <c r="AL93" s="59">
        <f t="shared" si="10"/>
        <v>2.5</v>
      </c>
      <c r="AM93" s="59">
        <f t="shared" si="10"/>
        <v>2.5</v>
      </c>
      <c r="AN93" s="59">
        <f t="shared" si="10"/>
        <v>2.5</v>
      </c>
      <c r="AO93" s="59">
        <f t="shared" si="10"/>
        <v>2.5</v>
      </c>
      <c r="AP93" s="59">
        <f t="shared" si="10"/>
        <v>2.5</v>
      </c>
      <c r="AQ93" s="238"/>
      <c r="AR93" s="238"/>
      <c r="AS93" s="238"/>
      <c r="AT93" s="238"/>
      <c r="AU93" s="238"/>
      <c r="AV93" s="238"/>
      <c r="AW93" s="238"/>
      <c r="BD93" s="259">
        <v>20</v>
      </c>
      <c r="BE93" s="260">
        <v>20</v>
      </c>
      <c r="BF93" s="261">
        <v>20</v>
      </c>
      <c r="BG93" s="262">
        <v>17.5</v>
      </c>
      <c r="BH93" s="263">
        <v>22.5</v>
      </c>
      <c r="BI93" s="259">
        <f>SUM(BD93:BH93)</f>
        <v>100</v>
      </c>
      <c r="BJ93" s="353"/>
      <c r="BK93" s="347"/>
    </row>
    <row r="94" spans="1:63" ht="15" hidden="1" customHeight="1">
      <c r="A94" s="377"/>
      <c r="B94" s="18" t="str">
        <f t="shared" si="10"/>
        <v>เฉลย</v>
      </c>
      <c r="C94" s="18">
        <f t="shared" si="10"/>
        <v>1</v>
      </c>
      <c r="D94" s="18">
        <f t="shared" si="10"/>
        <v>2</v>
      </c>
      <c r="E94" s="18">
        <f t="shared" si="10"/>
        <v>3</v>
      </c>
      <c r="F94" s="18">
        <f t="shared" si="10"/>
        <v>3</v>
      </c>
      <c r="G94" s="18">
        <f t="shared" si="10"/>
        <v>3</v>
      </c>
      <c r="H94" s="18">
        <f t="shared" si="10"/>
        <v>3</v>
      </c>
      <c r="I94" s="18">
        <f t="shared" si="10"/>
        <v>3</v>
      </c>
      <c r="J94" s="18">
        <f t="shared" si="10"/>
        <v>1</v>
      </c>
      <c r="K94" s="18">
        <f t="shared" si="10"/>
        <v>3</v>
      </c>
      <c r="L94" s="18">
        <f t="shared" si="10"/>
        <v>2</v>
      </c>
      <c r="M94" s="18">
        <f t="shared" si="10"/>
        <v>3</v>
      </c>
      <c r="N94" s="18">
        <f t="shared" si="10"/>
        <v>4</v>
      </c>
      <c r="O94" s="18">
        <f t="shared" si="10"/>
        <v>3</v>
      </c>
      <c r="P94" s="18">
        <f t="shared" si="10"/>
        <v>4</v>
      </c>
      <c r="Q94" s="18">
        <f t="shared" si="10"/>
        <v>3</v>
      </c>
      <c r="R94" s="18">
        <f t="shared" si="10"/>
        <v>1</v>
      </c>
      <c r="S94" s="18">
        <f t="shared" si="10"/>
        <v>4</v>
      </c>
      <c r="T94" s="18">
        <f t="shared" si="10"/>
        <v>3</v>
      </c>
      <c r="U94" s="18">
        <f t="shared" si="10"/>
        <v>3</v>
      </c>
      <c r="V94" s="18">
        <f t="shared" si="10"/>
        <v>4</v>
      </c>
      <c r="W94" s="18">
        <f t="shared" si="10"/>
        <v>2</v>
      </c>
      <c r="X94" s="18">
        <f t="shared" si="10"/>
        <v>1</v>
      </c>
      <c r="Y94" s="18">
        <f t="shared" si="10"/>
        <v>1</v>
      </c>
      <c r="Z94" s="18">
        <f t="shared" si="10"/>
        <v>2</v>
      </c>
      <c r="AA94" s="18">
        <f t="shared" si="10"/>
        <v>1</v>
      </c>
      <c r="AB94" s="18">
        <f t="shared" si="10"/>
        <v>2</v>
      </c>
      <c r="AC94" s="18">
        <f t="shared" si="10"/>
        <v>4</v>
      </c>
      <c r="AD94" s="18">
        <f t="shared" si="10"/>
        <v>3</v>
      </c>
      <c r="AE94" s="18">
        <f t="shared" si="10"/>
        <v>1</v>
      </c>
      <c r="AF94" s="18">
        <f t="shared" si="10"/>
        <v>2</v>
      </c>
      <c r="AG94" s="18">
        <f t="shared" si="10"/>
        <v>4</v>
      </c>
      <c r="AH94" s="18">
        <f t="shared" si="10"/>
        <v>4</v>
      </c>
      <c r="AI94" s="18">
        <f t="shared" si="10"/>
        <v>4</v>
      </c>
      <c r="AJ94" s="18">
        <f t="shared" si="10"/>
        <v>2</v>
      </c>
      <c r="AK94" s="18">
        <f t="shared" si="10"/>
        <v>2</v>
      </c>
      <c r="AL94" s="18">
        <f t="shared" si="10"/>
        <v>2</v>
      </c>
      <c r="AM94" s="18">
        <f t="shared" si="10"/>
        <v>4</v>
      </c>
      <c r="AN94" s="18">
        <f t="shared" si="10"/>
        <v>10</v>
      </c>
      <c r="AO94" s="18">
        <f t="shared" si="10"/>
        <v>7</v>
      </c>
      <c r="AP94" s="18">
        <f t="shared" si="10"/>
        <v>9</v>
      </c>
      <c r="AQ94" s="229"/>
      <c r="AR94" s="229"/>
      <c r="AS94" s="229"/>
      <c r="AT94" s="229"/>
      <c r="AU94" s="229"/>
      <c r="AV94" s="229"/>
      <c r="AW94" s="229"/>
      <c r="BD94" s="259"/>
      <c r="BE94" s="260"/>
      <c r="BF94" s="261"/>
      <c r="BG94" s="262"/>
      <c r="BH94" s="263"/>
      <c r="BI94" s="362" t="s">
        <v>5</v>
      </c>
      <c r="BJ94" s="353"/>
      <c r="BK94" s="347"/>
    </row>
    <row r="95" spans="1:63" ht="21">
      <c r="A95" s="378"/>
      <c r="B95" s="41" t="str">
        <f t="shared" si="10"/>
        <v>ชื่อ / ข้อสอบที่</v>
      </c>
      <c r="C95" s="41">
        <f t="shared" si="10"/>
        <v>1</v>
      </c>
      <c r="D95" s="41">
        <f t="shared" si="10"/>
        <v>2</v>
      </c>
      <c r="E95" s="41">
        <f t="shared" si="10"/>
        <v>3</v>
      </c>
      <c r="F95" s="41">
        <f t="shared" si="10"/>
        <v>4</v>
      </c>
      <c r="G95" s="41">
        <f t="shared" si="10"/>
        <v>5</v>
      </c>
      <c r="H95" s="41">
        <f t="shared" si="10"/>
        <v>6</v>
      </c>
      <c r="I95" s="41">
        <f t="shared" si="10"/>
        <v>7</v>
      </c>
      <c r="J95" s="41">
        <f t="shared" si="10"/>
        <v>8</v>
      </c>
      <c r="K95" s="41">
        <f t="shared" si="10"/>
        <v>9</v>
      </c>
      <c r="L95" s="41">
        <f t="shared" si="10"/>
        <v>10</v>
      </c>
      <c r="M95" s="41">
        <f t="shared" si="10"/>
        <v>11</v>
      </c>
      <c r="N95" s="41">
        <f t="shared" si="10"/>
        <v>12</v>
      </c>
      <c r="O95" s="41">
        <f t="shared" si="10"/>
        <v>13</v>
      </c>
      <c r="P95" s="41">
        <f t="shared" si="10"/>
        <v>14</v>
      </c>
      <c r="Q95" s="41">
        <f t="shared" si="10"/>
        <v>15</v>
      </c>
      <c r="R95" s="41">
        <f t="shared" si="10"/>
        <v>16</v>
      </c>
      <c r="S95" s="41">
        <f t="shared" si="10"/>
        <v>17</v>
      </c>
      <c r="T95" s="41">
        <f t="shared" si="10"/>
        <v>18</v>
      </c>
      <c r="U95" s="41">
        <f t="shared" si="10"/>
        <v>19</v>
      </c>
      <c r="V95" s="41">
        <f t="shared" si="10"/>
        <v>20</v>
      </c>
      <c r="W95" s="41">
        <f t="shared" si="10"/>
        <v>21</v>
      </c>
      <c r="X95" s="41">
        <f t="shared" si="10"/>
        <v>22</v>
      </c>
      <c r="Y95" s="41">
        <f t="shared" si="10"/>
        <v>23</v>
      </c>
      <c r="Z95" s="41">
        <f t="shared" si="10"/>
        <v>24</v>
      </c>
      <c r="AA95" s="41">
        <f t="shared" si="10"/>
        <v>25</v>
      </c>
      <c r="AB95" s="41">
        <f t="shared" si="10"/>
        <v>26</v>
      </c>
      <c r="AC95" s="41">
        <f t="shared" si="10"/>
        <v>27</v>
      </c>
      <c r="AD95" s="41">
        <f t="shared" si="10"/>
        <v>28</v>
      </c>
      <c r="AE95" s="41">
        <f t="shared" si="10"/>
        <v>29</v>
      </c>
      <c r="AF95" s="41">
        <f t="shared" si="10"/>
        <v>30</v>
      </c>
      <c r="AG95" s="41">
        <f t="shared" si="10"/>
        <v>31</v>
      </c>
      <c r="AH95" s="41">
        <f t="shared" si="10"/>
        <v>32</v>
      </c>
      <c r="AI95" s="41">
        <f t="shared" si="10"/>
        <v>33</v>
      </c>
      <c r="AJ95" s="41">
        <f t="shared" si="10"/>
        <v>34</v>
      </c>
      <c r="AK95" s="41">
        <f t="shared" si="10"/>
        <v>35</v>
      </c>
      <c r="AL95" s="41">
        <f t="shared" si="10"/>
        <v>36</v>
      </c>
      <c r="AM95" s="41">
        <f t="shared" si="10"/>
        <v>37</v>
      </c>
      <c r="AN95" s="41">
        <f t="shared" si="10"/>
        <v>38</v>
      </c>
      <c r="AO95" s="41">
        <f t="shared" si="10"/>
        <v>39</v>
      </c>
      <c r="AP95" s="41">
        <f t="shared" si="10"/>
        <v>40</v>
      </c>
      <c r="AQ95" s="229"/>
      <c r="AR95" s="229"/>
      <c r="AS95" s="229"/>
      <c r="AT95" s="229"/>
      <c r="AU95" s="229"/>
      <c r="AV95" s="229"/>
      <c r="AW95" s="229"/>
      <c r="BD95" s="269" t="s">
        <v>99</v>
      </c>
      <c r="BE95" s="270" t="s">
        <v>100</v>
      </c>
      <c r="BF95" s="271" t="s">
        <v>101</v>
      </c>
      <c r="BG95" s="272" t="s">
        <v>102</v>
      </c>
      <c r="BH95" s="273" t="s">
        <v>103</v>
      </c>
      <c r="BI95" s="363"/>
      <c r="BJ95" s="354"/>
      <c r="BK95" s="347"/>
    </row>
    <row r="96" spans="1:63" ht="14.25" customHeight="1">
      <c r="A96" s="31">
        <f t="shared" ref="A96:B111" si="11">IF(A9&lt;=0,"  ",A9)</f>
        <v>1</v>
      </c>
      <c r="B96" s="31" t="str">
        <f t="shared" si="11"/>
        <v>เด็กชายกิตติศักดิ์  อุวิทัต</v>
      </c>
      <c r="C96" s="32">
        <f>IF(C9&lt;=0,"  ",IF(C9=C$7,C$6,0))</f>
        <v>2.5</v>
      </c>
      <c r="D96" s="32">
        <f>IF(D9&lt;=0,"  ",IF(D9=D$7,D$6,0))</f>
        <v>2.5</v>
      </c>
      <c r="E96" s="32">
        <f t="shared" ref="C96:AP100" si="12">IF(E9&lt;=0,"  ",IF(E9=E$7,E$6,0))</f>
        <v>2.5</v>
      </c>
      <c r="F96" s="32">
        <f t="shared" si="12"/>
        <v>2.5</v>
      </c>
      <c r="G96" s="32">
        <f t="shared" si="12"/>
        <v>2.5</v>
      </c>
      <c r="H96" s="32">
        <f t="shared" si="12"/>
        <v>2.5</v>
      </c>
      <c r="I96" s="32">
        <f t="shared" si="12"/>
        <v>2.5</v>
      </c>
      <c r="J96" s="32">
        <f t="shared" si="12"/>
        <v>2.5</v>
      </c>
      <c r="K96" s="32">
        <f t="shared" si="12"/>
        <v>2.5</v>
      </c>
      <c r="L96" s="32">
        <f t="shared" si="12"/>
        <v>2.5</v>
      </c>
      <c r="M96" s="32">
        <f t="shared" si="12"/>
        <v>2.5</v>
      </c>
      <c r="N96" s="32">
        <f t="shared" si="12"/>
        <v>2.5</v>
      </c>
      <c r="O96" s="32">
        <f t="shared" si="12"/>
        <v>2.5</v>
      </c>
      <c r="P96" s="32">
        <f t="shared" si="12"/>
        <v>2.5</v>
      </c>
      <c r="Q96" s="32">
        <f t="shared" si="12"/>
        <v>2.5</v>
      </c>
      <c r="R96" s="32">
        <f t="shared" si="12"/>
        <v>2.5</v>
      </c>
      <c r="S96" s="32">
        <f t="shared" si="12"/>
        <v>2.5</v>
      </c>
      <c r="T96" s="32">
        <f t="shared" si="12"/>
        <v>2.5</v>
      </c>
      <c r="U96" s="32">
        <f t="shared" si="12"/>
        <v>2.5</v>
      </c>
      <c r="V96" s="32">
        <f t="shared" si="12"/>
        <v>2.5</v>
      </c>
      <c r="W96" s="32">
        <f t="shared" si="12"/>
        <v>2.5</v>
      </c>
      <c r="X96" s="32">
        <f t="shared" si="12"/>
        <v>2.5</v>
      </c>
      <c r="Y96" s="32">
        <f t="shared" si="12"/>
        <v>2.5</v>
      </c>
      <c r="Z96" s="32">
        <f t="shared" si="12"/>
        <v>2.5</v>
      </c>
      <c r="AA96" s="32">
        <f t="shared" si="12"/>
        <v>2.5</v>
      </c>
      <c r="AB96" s="32">
        <f t="shared" si="12"/>
        <v>2.5</v>
      </c>
      <c r="AC96" s="32">
        <f t="shared" si="12"/>
        <v>2.5</v>
      </c>
      <c r="AD96" s="32">
        <f t="shared" si="12"/>
        <v>2.5</v>
      </c>
      <c r="AE96" s="32">
        <f t="shared" si="12"/>
        <v>2.5</v>
      </c>
      <c r="AF96" s="32">
        <f t="shared" si="12"/>
        <v>2.5</v>
      </c>
      <c r="AG96" s="32">
        <f t="shared" si="12"/>
        <v>2.5</v>
      </c>
      <c r="AH96" s="32">
        <f t="shared" si="12"/>
        <v>2.5</v>
      </c>
      <c r="AI96" s="32">
        <f t="shared" si="12"/>
        <v>2.5</v>
      </c>
      <c r="AJ96" s="32">
        <f t="shared" si="12"/>
        <v>2.5</v>
      </c>
      <c r="AK96" s="32">
        <f t="shared" si="12"/>
        <v>2.5</v>
      </c>
      <c r="AL96" s="32">
        <f t="shared" si="12"/>
        <v>2.5</v>
      </c>
      <c r="AM96" s="32">
        <f t="shared" si="12"/>
        <v>2.5</v>
      </c>
      <c r="AN96" s="32">
        <f t="shared" si="12"/>
        <v>2.5</v>
      </c>
      <c r="AO96" s="32">
        <f t="shared" si="12"/>
        <v>2.5</v>
      </c>
      <c r="AP96" s="32">
        <f t="shared" si="12"/>
        <v>2.5</v>
      </c>
      <c r="AQ96" s="227"/>
      <c r="AR96" s="227"/>
      <c r="AS96" s="227"/>
      <c r="AT96" s="227"/>
      <c r="AU96" s="227"/>
      <c r="AV96" s="227"/>
      <c r="AW96" s="227"/>
      <c r="BD96" s="269">
        <f>SUM(C96:H96,AL96:AM96)</f>
        <v>20</v>
      </c>
      <c r="BE96" s="270">
        <f>SUM(I96:M96,AN96:AP96)</f>
        <v>20</v>
      </c>
      <c r="BF96" s="271">
        <f>SUM(N96:U96)</f>
        <v>20</v>
      </c>
      <c r="BG96" s="272">
        <f>SUM(V96:AB96)</f>
        <v>17.5</v>
      </c>
      <c r="BH96" s="273">
        <f>SUM(AC96:AK96)</f>
        <v>22.5</v>
      </c>
      <c r="BI96" s="274">
        <f>SUM(BD96:BH96)</f>
        <v>100</v>
      </c>
      <c r="BJ96" s="275" t="str">
        <f t="shared" ref="BJ96:BJ155" si="13">IF(BI96&lt;26,"ปรับปรุง",IF(BI96&lt;46,"พอใช้",IF(BI96&lt;66,"ดี","ดีเยี่ยม")))</f>
        <v>ดีเยี่ยม</v>
      </c>
      <c r="BK96" s="276">
        <f>RANK(BI96,BI$96:BI$155)</f>
        <v>1</v>
      </c>
    </row>
    <row r="97" spans="1:63" ht="14.25" customHeight="1">
      <c r="A97" s="34">
        <f t="shared" si="11"/>
        <v>2</v>
      </c>
      <c r="B97" s="34" t="str">
        <f t="shared" si="11"/>
        <v>เด็กชายจักริน  แก้วนางรอง</v>
      </c>
      <c r="C97" s="35">
        <f t="shared" si="12"/>
        <v>0</v>
      </c>
      <c r="D97" s="35">
        <f t="shared" si="12"/>
        <v>0</v>
      </c>
      <c r="E97" s="35">
        <f t="shared" si="12"/>
        <v>0</v>
      </c>
      <c r="F97" s="35">
        <f t="shared" si="12"/>
        <v>2.5</v>
      </c>
      <c r="G97" s="35">
        <f t="shared" si="12"/>
        <v>0</v>
      </c>
      <c r="H97" s="35">
        <f t="shared" si="12"/>
        <v>2.5</v>
      </c>
      <c r="I97" s="35">
        <f t="shared" si="12"/>
        <v>0</v>
      </c>
      <c r="J97" s="35">
        <f t="shared" si="12"/>
        <v>0</v>
      </c>
      <c r="K97" s="35">
        <f t="shared" si="12"/>
        <v>0</v>
      </c>
      <c r="L97" s="35">
        <f t="shared" si="12"/>
        <v>0</v>
      </c>
      <c r="M97" s="35">
        <f t="shared" si="12"/>
        <v>0</v>
      </c>
      <c r="N97" s="35">
        <f t="shared" si="12"/>
        <v>0</v>
      </c>
      <c r="O97" s="35">
        <f t="shared" si="12"/>
        <v>0</v>
      </c>
      <c r="P97" s="35">
        <f t="shared" si="12"/>
        <v>0</v>
      </c>
      <c r="Q97" s="35">
        <f t="shared" si="12"/>
        <v>0</v>
      </c>
      <c r="R97" s="35">
        <f t="shared" si="12"/>
        <v>0</v>
      </c>
      <c r="S97" s="35">
        <f t="shared" si="12"/>
        <v>0</v>
      </c>
      <c r="T97" s="35">
        <f t="shared" si="12"/>
        <v>2.5</v>
      </c>
      <c r="U97" s="35">
        <f t="shared" si="12"/>
        <v>0</v>
      </c>
      <c r="V97" s="35">
        <f t="shared" si="12"/>
        <v>0</v>
      </c>
      <c r="W97" s="35">
        <f t="shared" si="12"/>
        <v>2.5</v>
      </c>
      <c r="X97" s="35">
        <f t="shared" si="12"/>
        <v>0</v>
      </c>
      <c r="Y97" s="35">
        <f t="shared" si="12"/>
        <v>0</v>
      </c>
      <c r="Z97" s="35">
        <f t="shared" si="12"/>
        <v>0</v>
      </c>
      <c r="AA97" s="35">
        <f t="shared" si="12"/>
        <v>0</v>
      </c>
      <c r="AB97" s="35">
        <f t="shared" si="12"/>
        <v>0</v>
      </c>
      <c r="AC97" s="35">
        <f t="shared" si="12"/>
        <v>0</v>
      </c>
      <c r="AD97" s="35">
        <f t="shared" si="12"/>
        <v>2.5</v>
      </c>
      <c r="AE97" s="35">
        <f t="shared" si="12"/>
        <v>0</v>
      </c>
      <c r="AF97" s="35">
        <f t="shared" si="12"/>
        <v>2.5</v>
      </c>
      <c r="AG97" s="35">
        <f t="shared" si="12"/>
        <v>0</v>
      </c>
      <c r="AH97" s="35">
        <f t="shared" si="12"/>
        <v>0</v>
      </c>
      <c r="AI97" s="35">
        <f t="shared" si="12"/>
        <v>0</v>
      </c>
      <c r="AJ97" s="35">
        <f t="shared" si="12"/>
        <v>2.5</v>
      </c>
      <c r="AK97" s="35">
        <f t="shared" si="12"/>
        <v>0</v>
      </c>
      <c r="AL97" s="35">
        <f t="shared" si="12"/>
        <v>2.5</v>
      </c>
      <c r="AM97" s="35">
        <f t="shared" si="12"/>
        <v>0</v>
      </c>
      <c r="AN97" s="35">
        <f t="shared" si="12"/>
        <v>0</v>
      </c>
      <c r="AO97" s="35">
        <f t="shared" si="12"/>
        <v>0</v>
      </c>
      <c r="AP97" s="35">
        <f t="shared" si="12"/>
        <v>0</v>
      </c>
      <c r="AQ97" s="227"/>
      <c r="AR97" s="227"/>
      <c r="AS97" s="227"/>
      <c r="AT97" s="227"/>
      <c r="AU97" s="227"/>
      <c r="AV97" s="227"/>
      <c r="AW97" s="227"/>
      <c r="BD97" s="277">
        <f t="shared" ref="BD97:BD155" si="14">SUM(C97:H97,AL97:AM97)</f>
        <v>7.5</v>
      </c>
      <c r="BE97" s="278">
        <f t="shared" ref="BE97:BE155" si="15">SUM(I97:M97,AN97:AP97)</f>
        <v>0</v>
      </c>
      <c r="BF97" s="279">
        <f t="shared" ref="BF97:BF155" si="16">SUM(N97:U97)</f>
        <v>2.5</v>
      </c>
      <c r="BG97" s="280">
        <f t="shared" ref="BG97:BG155" si="17">SUM(V97:AB97)</f>
        <v>2.5</v>
      </c>
      <c r="BH97" s="281">
        <f t="shared" ref="BH97:BH155" si="18">SUM(AC97:AK97)</f>
        <v>7.5</v>
      </c>
      <c r="BI97" s="282">
        <f t="shared" ref="BI97:BI155" si="19">SUM(BD97:BH97)</f>
        <v>20</v>
      </c>
      <c r="BJ97" s="283" t="str">
        <f t="shared" si="13"/>
        <v>ปรับปรุง</v>
      </c>
      <c r="BK97" s="284">
        <f t="shared" ref="BK97:BK155" si="20">RANK(BI97,BI$96:BI$155)</f>
        <v>2</v>
      </c>
    </row>
    <row r="98" spans="1:63" ht="14.25" customHeight="1">
      <c r="A98" s="34">
        <f t="shared" si="11"/>
        <v>3</v>
      </c>
      <c r="B98" s="34" t="str">
        <f t="shared" si="11"/>
        <v>เด็กชายจิรวัฒน์  ปะเว</v>
      </c>
      <c r="C98" s="35" t="str">
        <f t="shared" si="12"/>
        <v xml:space="preserve">  </v>
      </c>
      <c r="D98" s="35" t="str">
        <f t="shared" si="12"/>
        <v xml:space="preserve">  </v>
      </c>
      <c r="E98" s="35" t="str">
        <f t="shared" si="12"/>
        <v xml:space="preserve">  </v>
      </c>
      <c r="F98" s="35" t="str">
        <f t="shared" si="12"/>
        <v xml:space="preserve">  </v>
      </c>
      <c r="G98" s="35" t="str">
        <f t="shared" si="12"/>
        <v xml:space="preserve">  </v>
      </c>
      <c r="H98" s="35" t="str">
        <f t="shared" si="12"/>
        <v xml:space="preserve">  </v>
      </c>
      <c r="I98" s="35" t="str">
        <f t="shared" si="12"/>
        <v xml:space="preserve">  </v>
      </c>
      <c r="J98" s="35" t="str">
        <f t="shared" si="12"/>
        <v xml:space="preserve">  </v>
      </c>
      <c r="K98" s="35" t="str">
        <f t="shared" si="12"/>
        <v xml:space="preserve">  </v>
      </c>
      <c r="L98" s="35" t="str">
        <f t="shared" si="12"/>
        <v xml:space="preserve">  </v>
      </c>
      <c r="M98" s="35" t="str">
        <f t="shared" si="12"/>
        <v xml:space="preserve">  </v>
      </c>
      <c r="N98" s="35" t="str">
        <f t="shared" si="12"/>
        <v xml:space="preserve">  </v>
      </c>
      <c r="O98" s="35" t="str">
        <f t="shared" si="12"/>
        <v xml:space="preserve">  </v>
      </c>
      <c r="P98" s="35" t="str">
        <f t="shared" si="12"/>
        <v xml:space="preserve">  </v>
      </c>
      <c r="Q98" s="35" t="str">
        <f t="shared" si="12"/>
        <v xml:space="preserve">  </v>
      </c>
      <c r="R98" s="35" t="str">
        <f t="shared" si="12"/>
        <v xml:space="preserve">  </v>
      </c>
      <c r="S98" s="35" t="str">
        <f t="shared" si="12"/>
        <v xml:space="preserve">  </v>
      </c>
      <c r="T98" s="35" t="str">
        <f t="shared" si="12"/>
        <v xml:space="preserve">  </v>
      </c>
      <c r="U98" s="35" t="str">
        <f t="shared" si="12"/>
        <v xml:space="preserve">  </v>
      </c>
      <c r="V98" s="35" t="str">
        <f t="shared" si="12"/>
        <v xml:space="preserve">  </v>
      </c>
      <c r="W98" s="35" t="str">
        <f t="shared" si="12"/>
        <v xml:space="preserve">  </v>
      </c>
      <c r="X98" s="35" t="str">
        <f t="shared" si="12"/>
        <v xml:space="preserve">  </v>
      </c>
      <c r="Y98" s="35" t="str">
        <f t="shared" si="12"/>
        <v xml:space="preserve">  </v>
      </c>
      <c r="Z98" s="35" t="str">
        <f t="shared" si="12"/>
        <v xml:space="preserve">  </v>
      </c>
      <c r="AA98" s="35" t="str">
        <f t="shared" si="12"/>
        <v xml:space="preserve">  </v>
      </c>
      <c r="AB98" s="35" t="str">
        <f t="shared" si="12"/>
        <v xml:space="preserve">  </v>
      </c>
      <c r="AC98" s="35" t="str">
        <f t="shared" si="12"/>
        <v xml:space="preserve">  </v>
      </c>
      <c r="AD98" s="35" t="str">
        <f t="shared" si="12"/>
        <v xml:space="preserve">  </v>
      </c>
      <c r="AE98" s="35" t="str">
        <f t="shared" si="12"/>
        <v xml:space="preserve">  </v>
      </c>
      <c r="AF98" s="35" t="str">
        <f t="shared" si="12"/>
        <v xml:space="preserve">  </v>
      </c>
      <c r="AG98" s="35" t="str">
        <f t="shared" si="12"/>
        <v xml:space="preserve">  </v>
      </c>
      <c r="AH98" s="35" t="str">
        <f t="shared" si="12"/>
        <v xml:space="preserve">  </v>
      </c>
      <c r="AI98" s="35" t="str">
        <f t="shared" si="12"/>
        <v xml:space="preserve">  </v>
      </c>
      <c r="AJ98" s="35" t="str">
        <f t="shared" si="12"/>
        <v xml:space="preserve">  </v>
      </c>
      <c r="AK98" s="35" t="str">
        <f t="shared" si="12"/>
        <v xml:space="preserve">  </v>
      </c>
      <c r="AL98" s="35" t="str">
        <f t="shared" si="12"/>
        <v xml:space="preserve">  </v>
      </c>
      <c r="AM98" s="35" t="str">
        <f t="shared" si="12"/>
        <v xml:space="preserve">  </v>
      </c>
      <c r="AN98" s="35" t="str">
        <f t="shared" si="12"/>
        <v xml:space="preserve">  </v>
      </c>
      <c r="AO98" s="35" t="str">
        <f t="shared" si="12"/>
        <v xml:space="preserve">  </v>
      </c>
      <c r="AP98" s="35" t="str">
        <f t="shared" si="12"/>
        <v xml:space="preserve">  </v>
      </c>
      <c r="AQ98" s="227"/>
      <c r="AR98" s="227"/>
      <c r="AS98" s="227"/>
      <c r="AT98" s="227"/>
      <c r="AU98" s="227"/>
      <c r="AV98" s="227"/>
      <c r="AW98" s="227"/>
      <c r="BD98" s="277">
        <f t="shared" si="14"/>
        <v>0</v>
      </c>
      <c r="BE98" s="278">
        <f t="shared" si="15"/>
        <v>0</v>
      </c>
      <c r="BF98" s="279">
        <f t="shared" si="16"/>
        <v>0</v>
      </c>
      <c r="BG98" s="280">
        <f t="shared" si="17"/>
        <v>0</v>
      </c>
      <c r="BH98" s="281">
        <f t="shared" si="18"/>
        <v>0</v>
      </c>
      <c r="BI98" s="282">
        <f t="shared" si="19"/>
        <v>0</v>
      </c>
      <c r="BJ98" s="283" t="str">
        <f t="shared" si="13"/>
        <v>ปรับปรุง</v>
      </c>
      <c r="BK98" s="284">
        <f t="shared" si="20"/>
        <v>3</v>
      </c>
    </row>
    <row r="99" spans="1:63" ht="14.25" customHeight="1">
      <c r="A99" s="34">
        <f t="shared" si="11"/>
        <v>4</v>
      </c>
      <c r="B99" s="34" t="str">
        <f t="shared" si="11"/>
        <v>เด็กชายเจษฎาภรณ์  เชื้อชาติ</v>
      </c>
      <c r="C99" s="35" t="str">
        <f t="shared" si="12"/>
        <v xml:space="preserve">  </v>
      </c>
      <c r="D99" s="35" t="str">
        <f t="shared" si="12"/>
        <v xml:space="preserve">  </v>
      </c>
      <c r="E99" s="35" t="str">
        <f t="shared" si="12"/>
        <v xml:space="preserve">  </v>
      </c>
      <c r="F99" s="35" t="str">
        <f t="shared" si="12"/>
        <v xml:space="preserve">  </v>
      </c>
      <c r="G99" s="35" t="str">
        <f t="shared" si="12"/>
        <v xml:space="preserve">  </v>
      </c>
      <c r="H99" s="35" t="str">
        <f t="shared" si="12"/>
        <v xml:space="preserve">  </v>
      </c>
      <c r="I99" s="35" t="str">
        <f t="shared" si="12"/>
        <v xml:space="preserve">  </v>
      </c>
      <c r="J99" s="35" t="str">
        <f t="shared" si="12"/>
        <v xml:space="preserve">  </v>
      </c>
      <c r="K99" s="35" t="str">
        <f t="shared" si="12"/>
        <v xml:space="preserve">  </v>
      </c>
      <c r="L99" s="35" t="str">
        <f t="shared" si="12"/>
        <v xml:space="preserve">  </v>
      </c>
      <c r="M99" s="35" t="str">
        <f t="shared" si="12"/>
        <v xml:space="preserve">  </v>
      </c>
      <c r="N99" s="35" t="str">
        <f t="shared" si="12"/>
        <v xml:space="preserve">  </v>
      </c>
      <c r="O99" s="35" t="str">
        <f t="shared" si="12"/>
        <v xml:space="preserve">  </v>
      </c>
      <c r="P99" s="35" t="str">
        <f t="shared" si="12"/>
        <v xml:space="preserve">  </v>
      </c>
      <c r="Q99" s="35" t="str">
        <f t="shared" si="12"/>
        <v xml:space="preserve">  </v>
      </c>
      <c r="R99" s="35" t="str">
        <f t="shared" si="12"/>
        <v xml:space="preserve">  </v>
      </c>
      <c r="S99" s="35" t="str">
        <f t="shared" si="12"/>
        <v xml:space="preserve">  </v>
      </c>
      <c r="T99" s="35" t="str">
        <f t="shared" si="12"/>
        <v xml:space="preserve">  </v>
      </c>
      <c r="U99" s="35" t="str">
        <f t="shared" si="12"/>
        <v xml:space="preserve">  </v>
      </c>
      <c r="V99" s="35" t="str">
        <f t="shared" si="12"/>
        <v xml:space="preserve">  </v>
      </c>
      <c r="W99" s="35" t="str">
        <f t="shared" si="12"/>
        <v xml:space="preserve">  </v>
      </c>
      <c r="X99" s="35" t="str">
        <f t="shared" si="12"/>
        <v xml:space="preserve">  </v>
      </c>
      <c r="Y99" s="35" t="str">
        <f t="shared" si="12"/>
        <v xml:space="preserve">  </v>
      </c>
      <c r="Z99" s="35" t="str">
        <f t="shared" si="12"/>
        <v xml:space="preserve">  </v>
      </c>
      <c r="AA99" s="35" t="str">
        <f t="shared" si="12"/>
        <v xml:space="preserve">  </v>
      </c>
      <c r="AB99" s="35" t="str">
        <f t="shared" si="12"/>
        <v xml:space="preserve">  </v>
      </c>
      <c r="AC99" s="35" t="str">
        <f t="shared" si="12"/>
        <v xml:space="preserve">  </v>
      </c>
      <c r="AD99" s="35" t="str">
        <f t="shared" si="12"/>
        <v xml:space="preserve">  </v>
      </c>
      <c r="AE99" s="35" t="str">
        <f t="shared" si="12"/>
        <v xml:space="preserve">  </v>
      </c>
      <c r="AF99" s="35" t="str">
        <f t="shared" si="12"/>
        <v xml:space="preserve">  </v>
      </c>
      <c r="AG99" s="35" t="str">
        <f t="shared" si="12"/>
        <v xml:space="preserve">  </v>
      </c>
      <c r="AH99" s="35" t="str">
        <f t="shared" si="12"/>
        <v xml:space="preserve">  </v>
      </c>
      <c r="AI99" s="35" t="str">
        <f t="shared" si="12"/>
        <v xml:space="preserve">  </v>
      </c>
      <c r="AJ99" s="35" t="str">
        <f t="shared" si="12"/>
        <v xml:space="preserve">  </v>
      </c>
      <c r="AK99" s="35" t="str">
        <f t="shared" si="12"/>
        <v xml:space="preserve">  </v>
      </c>
      <c r="AL99" s="35" t="str">
        <f t="shared" si="12"/>
        <v xml:space="preserve">  </v>
      </c>
      <c r="AM99" s="35" t="str">
        <f t="shared" si="12"/>
        <v xml:space="preserve">  </v>
      </c>
      <c r="AN99" s="35" t="str">
        <f t="shared" si="12"/>
        <v xml:space="preserve">  </v>
      </c>
      <c r="AO99" s="35" t="str">
        <f t="shared" si="12"/>
        <v xml:space="preserve">  </v>
      </c>
      <c r="AP99" s="35" t="str">
        <f t="shared" si="12"/>
        <v xml:space="preserve">  </v>
      </c>
      <c r="AQ99" s="227"/>
      <c r="AR99" s="227"/>
      <c r="AS99" s="227"/>
      <c r="AT99" s="227"/>
      <c r="AU99" s="227"/>
      <c r="AV99" s="227"/>
      <c r="AW99" s="227"/>
      <c r="BD99" s="277">
        <f t="shared" si="14"/>
        <v>0</v>
      </c>
      <c r="BE99" s="278">
        <f t="shared" si="15"/>
        <v>0</v>
      </c>
      <c r="BF99" s="279">
        <f t="shared" si="16"/>
        <v>0</v>
      </c>
      <c r="BG99" s="280">
        <f t="shared" si="17"/>
        <v>0</v>
      </c>
      <c r="BH99" s="281">
        <f t="shared" si="18"/>
        <v>0</v>
      </c>
      <c r="BI99" s="282">
        <f t="shared" si="19"/>
        <v>0</v>
      </c>
      <c r="BJ99" s="283" t="str">
        <f t="shared" si="13"/>
        <v>ปรับปรุง</v>
      </c>
      <c r="BK99" s="284">
        <f t="shared" si="20"/>
        <v>3</v>
      </c>
    </row>
    <row r="100" spans="1:63" ht="14.25" customHeight="1">
      <c r="A100" s="34">
        <f t="shared" si="11"/>
        <v>5</v>
      </c>
      <c r="B100" s="34" t="str">
        <f t="shared" si="11"/>
        <v>เด็กชายเด็กชายชัชวาล  ปึงเจริญปัญญา</v>
      </c>
      <c r="C100" s="35" t="str">
        <f t="shared" si="12"/>
        <v xml:space="preserve">  </v>
      </c>
      <c r="D100" s="35" t="str">
        <f t="shared" si="12"/>
        <v xml:space="preserve">  </v>
      </c>
      <c r="E100" s="35" t="str">
        <f t="shared" si="12"/>
        <v xml:space="preserve">  </v>
      </c>
      <c r="F100" s="35" t="str">
        <f t="shared" si="12"/>
        <v xml:space="preserve">  </v>
      </c>
      <c r="G100" s="35" t="str">
        <f t="shared" si="12"/>
        <v xml:space="preserve">  </v>
      </c>
      <c r="H100" s="35" t="str">
        <f t="shared" si="12"/>
        <v xml:space="preserve">  </v>
      </c>
      <c r="I100" s="35" t="str">
        <f t="shared" si="12"/>
        <v xml:space="preserve">  </v>
      </c>
      <c r="J100" s="35" t="str">
        <f t="shared" si="12"/>
        <v xml:space="preserve">  </v>
      </c>
      <c r="K100" s="35" t="str">
        <f t="shared" si="12"/>
        <v xml:space="preserve">  </v>
      </c>
      <c r="L100" s="35" t="str">
        <f t="shared" si="12"/>
        <v xml:space="preserve">  </v>
      </c>
      <c r="M100" s="35" t="str">
        <f t="shared" si="12"/>
        <v xml:space="preserve">  </v>
      </c>
      <c r="N100" s="35" t="str">
        <f t="shared" si="12"/>
        <v xml:space="preserve">  </v>
      </c>
      <c r="O100" s="35" t="str">
        <f t="shared" si="12"/>
        <v xml:space="preserve">  </v>
      </c>
      <c r="P100" s="35" t="str">
        <f t="shared" si="12"/>
        <v xml:space="preserve">  </v>
      </c>
      <c r="Q100" s="35" t="str">
        <f t="shared" si="12"/>
        <v xml:space="preserve">  </v>
      </c>
      <c r="R100" s="35" t="str">
        <f t="shared" si="12"/>
        <v xml:space="preserve">  </v>
      </c>
      <c r="S100" s="35" t="str">
        <f t="shared" si="12"/>
        <v xml:space="preserve">  </v>
      </c>
      <c r="T100" s="35" t="str">
        <f t="shared" si="12"/>
        <v xml:space="preserve">  </v>
      </c>
      <c r="U100" s="35" t="str">
        <f t="shared" si="12"/>
        <v xml:space="preserve">  </v>
      </c>
      <c r="V100" s="35" t="str">
        <f t="shared" si="12"/>
        <v xml:space="preserve">  </v>
      </c>
      <c r="W100" s="35" t="str">
        <f t="shared" si="12"/>
        <v xml:space="preserve">  </v>
      </c>
      <c r="X100" s="35" t="str">
        <f t="shared" si="12"/>
        <v xml:space="preserve">  </v>
      </c>
      <c r="Y100" s="35" t="str">
        <f t="shared" si="12"/>
        <v xml:space="preserve">  </v>
      </c>
      <c r="Z100" s="35" t="str">
        <f t="shared" si="12"/>
        <v xml:space="preserve">  </v>
      </c>
      <c r="AA100" s="35" t="str">
        <f t="shared" si="12"/>
        <v xml:space="preserve">  </v>
      </c>
      <c r="AB100" s="35" t="str">
        <f t="shared" si="12"/>
        <v xml:space="preserve">  </v>
      </c>
      <c r="AC100" s="35" t="str">
        <f t="shared" si="12"/>
        <v xml:space="preserve">  </v>
      </c>
      <c r="AD100" s="35" t="str">
        <f t="shared" si="12"/>
        <v xml:space="preserve">  </v>
      </c>
      <c r="AE100" s="35" t="str">
        <f t="shared" si="12"/>
        <v xml:space="preserve">  </v>
      </c>
      <c r="AF100" s="35" t="str">
        <f t="shared" si="12"/>
        <v xml:space="preserve">  </v>
      </c>
      <c r="AG100" s="35" t="str">
        <f t="shared" si="12"/>
        <v xml:space="preserve">  </v>
      </c>
      <c r="AH100" s="35" t="str">
        <f t="shared" si="12"/>
        <v xml:space="preserve">  </v>
      </c>
      <c r="AI100" s="35" t="str">
        <f t="shared" si="12"/>
        <v xml:space="preserve">  </v>
      </c>
      <c r="AJ100" s="35" t="str">
        <f t="shared" si="12"/>
        <v xml:space="preserve">  </v>
      </c>
      <c r="AK100" s="35" t="str">
        <f t="shared" si="12"/>
        <v xml:space="preserve">  </v>
      </c>
      <c r="AL100" s="35" t="str">
        <f t="shared" si="12"/>
        <v xml:space="preserve">  </v>
      </c>
      <c r="AM100" s="35" t="str">
        <f t="shared" si="12"/>
        <v xml:space="preserve">  </v>
      </c>
      <c r="AN100" s="35" t="str">
        <f t="shared" si="12"/>
        <v xml:space="preserve">  </v>
      </c>
      <c r="AO100" s="35" t="str">
        <f t="shared" si="12"/>
        <v xml:space="preserve">  </v>
      </c>
      <c r="AP100" s="35" t="str">
        <f t="shared" si="12"/>
        <v xml:space="preserve">  </v>
      </c>
      <c r="AQ100" s="227"/>
      <c r="AR100" s="227"/>
      <c r="AS100" s="227"/>
      <c r="AT100" s="227"/>
      <c r="AU100" s="227"/>
      <c r="AV100" s="227"/>
      <c r="AW100" s="227"/>
      <c r="BD100" s="277">
        <f t="shared" si="14"/>
        <v>0</v>
      </c>
      <c r="BE100" s="278">
        <f t="shared" si="15"/>
        <v>0</v>
      </c>
      <c r="BF100" s="279">
        <f t="shared" si="16"/>
        <v>0</v>
      </c>
      <c r="BG100" s="280">
        <f t="shared" si="17"/>
        <v>0</v>
      </c>
      <c r="BH100" s="281">
        <f t="shared" si="18"/>
        <v>0</v>
      </c>
      <c r="BI100" s="282">
        <f t="shared" si="19"/>
        <v>0</v>
      </c>
      <c r="BJ100" s="283" t="str">
        <f t="shared" si="13"/>
        <v>ปรับปรุง</v>
      </c>
      <c r="BK100" s="284">
        <f t="shared" si="20"/>
        <v>3</v>
      </c>
    </row>
    <row r="101" spans="1:63" ht="14.25" customHeight="1">
      <c r="A101" s="34">
        <f t="shared" si="11"/>
        <v>6</v>
      </c>
      <c r="B101" s="34" t="str">
        <f t="shared" si="11"/>
        <v>เด็กชายนครินทร์  ไหวกระโทก</v>
      </c>
      <c r="C101" s="35" t="str">
        <f t="shared" ref="C101:AP105" si="21">IF(C14&lt;=0,"  ",IF(C14=C$7,C$6,0))</f>
        <v xml:space="preserve">  </v>
      </c>
      <c r="D101" s="35" t="str">
        <f t="shared" si="21"/>
        <v xml:space="preserve">  </v>
      </c>
      <c r="E101" s="35" t="str">
        <f t="shared" si="21"/>
        <v xml:space="preserve">  </v>
      </c>
      <c r="F101" s="35" t="str">
        <f t="shared" si="21"/>
        <v xml:space="preserve">  </v>
      </c>
      <c r="G101" s="35" t="str">
        <f t="shared" si="21"/>
        <v xml:space="preserve">  </v>
      </c>
      <c r="H101" s="35" t="str">
        <f t="shared" si="21"/>
        <v xml:space="preserve">  </v>
      </c>
      <c r="I101" s="35" t="str">
        <f t="shared" si="21"/>
        <v xml:space="preserve">  </v>
      </c>
      <c r="J101" s="35" t="str">
        <f t="shared" si="21"/>
        <v xml:space="preserve">  </v>
      </c>
      <c r="K101" s="35" t="str">
        <f t="shared" si="21"/>
        <v xml:space="preserve">  </v>
      </c>
      <c r="L101" s="35" t="str">
        <f t="shared" si="21"/>
        <v xml:space="preserve">  </v>
      </c>
      <c r="M101" s="35" t="str">
        <f t="shared" si="21"/>
        <v xml:space="preserve">  </v>
      </c>
      <c r="N101" s="35" t="str">
        <f t="shared" si="21"/>
        <v xml:space="preserve">  </v>
      </c>
      <c r="O101" s="35" t="str">
        <f t="shared" si="21"/>
        <v xml:space="preserve">  </v>
      </c>
      <c r="P101" s="35" t="str">
        <f t="shared" si="21"/>
        <v xml:space="preserve">  </v>
      </c>
      <c r="Q101" s="35" t="str">
        <f t="shared" si="21"/>
        <v xml:space="preserve">  </v>
      </c>
      <c r="R101" s="35" t="str">
        <f t="shared" si="21"/>
        <v xml:space="preserve">  </v>
      </c>
      <c r="S101" s="35" t="str">
        <f t="shared" si="21"/>
        <v xml:space="preserve">  </v>
      </c>
      <c r="T101" s="35" t="str">
        <f t="shared" si="21"/>
        <v xml:space="preserve">  </v>
      </c>
      <c r="U101" s="35" t="str">
        <f t="shared" si="21"/>
        <v xml:space="preserve">  </v>
      </c>
      <c r="V101" s="35" t="str">
        <f t="shared" si="21"/>
        <v xml:space="preserve">  </v>
      </c>
      <c r="W101" s="35" t="str">
        <f t="shared" si="21"/>
        <v xml:space="preserve">  </v>
      </c>
      <c r="X101" s="35" t="str">
        <f t="shared" si="21"/>
        <v xml:space="preserve">  </v>
      </c>
      <c r="Y101" s="35" t="str">
        <f t="shared" si="21"/>
        <v xml:space="preserve">  </v>
      </c>
      <c r="Z101" s="35" t="str">
        <f t="shared" si="21"/>
        <v xml:space="preserve">  </v>
      </c>
      <c r="AA101" s="35" t="str">
        <f t="shared" si="21"/>
        <v xml:space="preserve">  </v>
      </c>
      <c r="AB101" s="35" t="str">
        <f t="shared" si="21"/>
        <v xml:space="preserve">  </v>
      </c>
      <c r="AC101" s="35" t="str">
        <f t="shared" si="21"/>
        <v xml:space="preserve">  </v>
      </c>
      <c r="AD101" s="35" t="str">
        <f t="shared" si="21"/>
        <v xml:space="preserve">  </v>
      </c>
      <c r="AE101" s="35" t="str">
        <f t="shared" si="21"/>
        <v xml:space="preserve">  </v>
      </c>
      <c r="AF101" s="35" t="str">
        <f t="shared" si="21"/>
        <v xml:space="preserve">  </v>
      </c>
      <c r="AG101" s="35" t="str">
        <f t="shared" si="21"/>
        <v xml:space="preserve">  </v>
      </c>
      <c r="AH101" s="35" t="str">
        <f t="shared" si="21"/>
        <v xml:space="preserve">  </v>
      </c>
      <c r="AI101" s="35" t="str">
        <f t="shared" si="21"/>
        <v xml:space="preserve">  </v>
      </c>
      <c r="AJ101" s="35" t="str">
        <f t="shared" si="21"/>
        <v xml:space="preserve">  </v>
      </c>
      <c r="AK101" s="35" t="str">
        <f t="shared" si="21"/>
        <v xml:space="preserve">  </v>
      </c>
      <c r="AL101" s="35" t="str">
        <f t="shared" si="21"/>
        <v xml:space="preserve">  </v>
      </c>
      <c r="AM101" s="35" t="str">
        <f t="shared" si="21"/>
        <v xml:space="preserve">  </v>
      </c>
      <c r="AN101" s="35" t="str">
        <f t="shared" si="21"/>
        <v xml:space="preserve">  </v>
      </c>
      <c r="AO101" s="35" t="str">
        <f t="shared" si="21"/>
        <v xml:space="preserve">  </v>
      </c>
      <c r="AP101" s="35" t="str">
        <f t="shared" si="21"/>
        <v xml:space="preserve">  </v>
      </c>
      <c r="AQ101" s="227"/>
      <c r="AR101" s="227"/>
      <c r="AS101" s="227"/>
      <c r="AT101" s="227"/>
      <c r="AU101" s="227"/>
      <c r="AV101" s="227"/>
      <c r="AW101" s="227"/>
      <c r="BD101" s="277">
        <f t="shared" si="14"/>
        <v>0</v>
      </c>
      <c r="BE101" s="278">
        <f t="shared" si="15"/>
        <v>0</v>
      </c>
      <c r="BF101" s="279">
        <f t="shared" si="16"/>
        <v>0</v>
      </c>
      <c r="BG101" s="280">
        <f t="shared" si="17"/>
        <v>0</v>
      </c>
      <c r="BH101" s="281">
        <f t="shared" si="18"/>
        <v>0</v>
      </c>
      <c r="BI101" s="282">
        <f t="shared" si="19"/>
        <v>0</v>
      </c>
      <c r="BJ101" s="283" t="str">
        <f t="shared" si="13"/>
        <v>ปรับปรุง</v>
      </c>
      <c r="BK101" s="284">
        <f t="shared" si="20"/>
        <v>3</v>
      </c>
    </row>
    <row r="102" spans="1:63" ht="14.25" customHeight="1">
      <c r="A102" s="34">
        <f t="shared" si="11"/>
        <v>7</v>
      </c>
      <c r="B102" s="34" t="str">
        <f t="shared" si="11"/>
        <v>เด็กชายวงศกร  นามนุ</v>
      </c>
      <c r="C102" s="35" t="str">
        <f t="shared" si="21"/>
        <v xml:space="preserve">  </v>
      </c>
      <c r="D102" s="35" t="str">
        <f t="shared" si="21"/>
        <v xml:space="preserve">  </v>
      </c>
      <c r="E102" s="35" t="str">
        <f t="shared" si="21"/>
        <v xml:space="preserve">  </v>
      </c>
      <c r="F102" s="35" t="str">
        <f t="shared" si="21"/>
        <v xml:space="preserve">  </v>
      </c>
      <c r="G102" s="35" t="str">
        <f t="shared" si="21"/>
        <v xml:space="preserve">  </v>
      </c>
      <c r="H102" s="35" t="str">
        <f t="shared" si="21"/>
        <v xml:space="preserve">  </v>
      </c>
      <c r="I102" s="35" t="str">
        <f t="shared" si="21"/>
        <v xml:space="preserve">  </v>
      </c>
      <c r="J102" s="35" t="str">
        <f t="shared" si="21"/>
        <v xml:space="preserve">  </v>
      </c>
      <c r="K102" s="35" t="str">
        <f t="shared" si="21"/>
        <v xml:space="preserve">  </v>
      </c>
      <c r="L102" s="35" t="str">
        <f t="shared" si="21"/>
        <v xml:space="preserve">  </v>
      </c>
      <c r="M102" s="35" t="str">
        <f t="shared" si="21"/>
        <v xml:space="preserve">  </v>
      </c>
      <c r="N102" s="35" t="str">
        <f t="shared" si="21"/>
        <v xml:space="preserve">  </v>
      </c>
      <c r="O102" s="35" t="str">
        <f t="shared" si="21"/>
        <v xml:space="preserve">  </v>
      </c>
      <c r="P102" s="35" t="str">
        <f t="shared" si="21"/>
        <v xml:space="preserve">  </v>
      </c>
      <c r="Q102" s="35" t="str">
        <f t="shared" si="21"/>
        <v xml:space="preserve">  </v>
      </c>
      <c r="R102" s="35" t="str">
        <f t="shared" si="21"/>
        <v xml:space="preserve">  </v>
      </c>
      <c r="S102" s="35" t="str">
        <f t="shared" si="21"/>
        <v xml:space="preserve">  </v>
      </c>
      <c r="T102" s="35" t="str">
        <f t="shared" si="21"/>
        <v xml:space="preserve">  </v>
      </c>
      <c r="U102" s="35" t="str">
        <f t="shared" si="21"/>
        <v xml:space="preserve">  </v>
      </c>
      <c r="V102" s="35" t="str">
        <f t="shared" si="21"/>
        <v xml:space="preserve">  </v>
      </c>
      <c r="W102" s="35" t="str">
        <f t="shared" si="21"/>
        <v xml:space="preserve">  </v>
      </c>
      <c r="X102" s="35" t="str">
        <f t="shared" si="21"/>
        <v xml:space="preserve">  </v>
      </c>
      <c r="Y102" s="35" t="str">
        <f t="shared" si="21"/>
        <v xml:space="preserve">  </v>
      </c>
      <c r="Z102" s="35" t="str">
        <f t="shared" si="21"/>
        <v xml:space="preserve">  </v>
      </c>
      <c r="AA102" s="35" t="str">
        <f t="shared" si="21"/>
        <v xml:space="preserve">  </v>
      </c>
      <c r="AB102" s="35" t="str">
        <f t="shared" si="21"/>
        <v xml:space="preserve">  </v>
      </c>
      <c r="AC102" s="35" t="str">
        <f t="shared" si="21"/>
        <v xml:space="preserve">  </v>
      </c>
      <c r="AD102" s="35" t="str">
        <f t="shared" si="21"/>
        <v xml:space="preserve">  </v>
      </c>
      <c r="AE102" s="35" t="str">
        <f t="shared" si="21"/>
        <v xml:space="preserve">  </v>
      </c>
      <c r="AF102" s="35" t="str">
        <f t="shared" si="21"/>
        <v xml:space="preserve">  </v>
      </c>
      <c r="AG102" s="35" t="str">
        <f t="shared" si="21"/>
        <v xml:space="preserve">  </v>
      </c>
      <c r="AH102" s="35" t="str">
        <f t="shared" si="21"/>
        <v xml:space="preserve">  </v>
      </c>
      <c r="AI102" s="35" t="str">
        <f t="shared" si="21"/>
        <v xml:space="preserve">  </v>
      </c>
      <c r="AJ102" s="35" t="str">
        <f t="shared" si="21"/>
        <v xml:space="preserve">  </v>
      </c>
      <c r="AK102" s="35" t="str">
        <f t="shared" si="21"/>
        <v xml:space="preserve">  </v>
      </c>
      <c r="AL102" s="35" t="str">
        <f t="shared" si="21"/>
        <v xml:space="preserve">  </v>
      </c>
      <c r="AM102" s="35" t="str">
        <f t="shared" si="21"/>
        <v xml:space="preserve">  </v>
      </c>
      <c r="AN102" s="35" t="str">
        <f t="shared" si="21"/>
        <v xml:space="preserve">  </v>
      </c>
      <c r="AO102" s="35" t="str">
        <f t="shared" si="21"/>
        <v xml:space="preserve">  </v>
      </c>
      <c r="AP102" s="35" t="str">
        <f t="shared" si="21"/>
        <v xml:space="preserve">  </v>
      </c>
      <c r="AQ102" s="227"/>
      <c r="AR102" s="227"/>
      <c r="AS102" s="227"/>
      <c r="AT102" s="227"/>
      <c r="AU102" s="227"/>
      <c r="AV102" s="227"/>
      <c r="AW102" s="227"/>
      <c r="BD102" s="277">
        <f t="shared" si="14"/>
        <v>0</v>
      </c>
      <c r="BE102" s="278">
        <f t="shared" si="15"/>
        <v>0</v>
      </c>
      <c r="BF102" s="279">
        <f t="shared" si="16"/>
        <v>0</v>
      </c>
      <c r="BG102" s="280">
        <f t="shared" si="17"/>
        <v>0</v>
      </c>
      <c r="BH102" s="281">
        <f t="shared" si="18"/>
        <v>0</v>
      </c>
      <c r="BI102" s="282">
        <f t="shared" si="19"/>
        <v>0</v>
      </c>
      <c r="BJ102" s="283" t="str">
        <f t="shared" si="13"/>
        <v>ปรับปรุง</v>
      </c>
      <c r="BK102" s="284">
        <f t="shared" si="20"/>
        <v>3</v>
      </c>
    </row>
    <row r="103" spans="1:63" ht="14.25" customHeight="1">
      <c r="A103" s="34">
        <f t="shared" si="11"/>
        <v>8</v>
      </c>
      <c r="B103" s="34" t="str">
        <f t="shared" si="11"/>
        <v>เด็กชายสันต์ภพ  ประสมโค</v>
      </c>
      <c r="C103" s="35" t="str">
        <f t="shared" si="21"/>
        <v xml:space="preserve">  </v>
      </c>
      <c r="D103" s="35" t="str">
        <f t="shared" si="21"/>
        <v xml:space="preserve">  </v>
      </c>
      <c r="E103" s="35" t="str">
        <f t="shared" si="21"/>
        <v xml:space="preserve">  </v>
      </c>
      <c r="F103" s="35" t="str">
        <f t="shared" si="21"/>
        <v xml:space="preserve">  </v>
      </c>
      <c r="G103" s="35" t="str">
        <f t="shared" si="21"/>
        <v xml:space="preserve">  </v>
      </c>
      <c r="H103" s="35" t="str">
        <f t="shared" si="21"/>
        <v xml:space="preserve">  </v>
      </c>
      <c r="I103" s="35" t="str">
        <f t="shared" si="21"/>
        <v xml:space="preserve">  </v>
      </c>
      <c r="J103" s="35" t="str">
        <f t="shared" si="21"/>
        <v xml:space="preserve">  </v>
      </c>
      <c r="K103" s="35" t="str">
        <f t="shared" si="21"/>
        <v xml:space="preserve">  </v>
      </c>
      <c r="L103" s="35" t="str">
        <f t="shared" si="21"/>
        <v xml:space="preserve">  </v>
      </c>
      <c r="M103" s="35" t="str">
        <f t="shared" si="21"/>
        <v xml:space="preserve">  </v>
      </c>
      <c r="N103" s="35" t="str">
        <f t="shared" si="21"/>
        <v xml:space="preserve">  </v>
      </c>
      <c r="O103" s="35" t="str">
        <f t="shared" si="21"/>
        <v xml:space="preserve">  </v>
      </c>
      <c r="P103" s="35" t="str">
        <f t="shared" si="21"/>
        <v xml:space="preserve">  </v>
      </c>
      <c r="Q103" s="35" t="str">
        <f t="shared" si="21"/>
        <v xml:space="preserve">  </v>
      </c>
      <c r="R103" s="35" t="str">
        <f t="shared" si="21"/>
        <v xml:space="preserve">  </v>
      </c>
      <c r="S103" s="35" t="str">
        <f t="shared" si="21"/>
        <v xml:space="preserve">  </v>
      </c>
      <c r="T103" s="35" t="str">
        <f t="shared" si="21"/>
        <v xml:space="preserve">  </v>
      </c>
      <c r="U103" s="35" t="str">
        <f t="shared" si="21"/>
        <v xml:space="preserve">  </v>
      </c>
      <c r="V103" s="35" t="str">
        <f t="shared" si="21"/>
        <v xml:space="preserve">  </v>
      </c>
      <c r="W103" s="35" t="str">
        <f t="shared" si="21"/>
        <v xml:space="preserve">  </v>
      </c>
      <c r="X103" s="35" t="str">
        <f t="shared" si="21"/>
        <v xml:space="preserve">  </v>
      </c>
      <c r="Y103" s="35" t="str">
        <f t="shared" si="21"/>
        <v xml:space="preserve">  </v>
      </c>
      <c r="Z103" s="35" t="str">
        <f t="shared" si="21"/>
        <v xml:space="preserve">  </v>
      </c>
      <c r="AA103" s="35" t="str">
        <f t="shared" si="21"/>
        <v xml:space="preserve">  </v>
      </c>
      <c r="AB103" s="35" t="str">
        <f t="shared" si="21"/>
        <v xml:space="preserve">  </v>
      </c>
      <c r="AC103" s="35" t="str">
        <f t="shared" si="21"/>
        <v xml:space="preserve">  </v>
      </c>
      <c r="AD103" s="35" t="str">
        <f t="shared" si="21"/>
        <v xml:space="preserve">  </v>
      </c>
      <c r="AE103" s="35" t="str">
        <f t="shared" si="21"/>
        <v xml:space="preserve">  </v>
      </c>
      <c r="AF103" s="35" t="str">
        <f t="shared" si="21"/>
        <v xml:space="preserve">  </v>
      </c>
      <c r="AG103" s="35" t="str">
        <f t="shared" si="21"/>
        <v xml:space="preserve">  </v>
      </c>
      <c r="AH103" s="35" t="str">
        <f t="shared" si="21"/>
        <v xml:space="preserve">  </v>
      </c>
      <c r="AI103" s="35" t="str">
        <f t="shared" si="21"/>
        <v xml:space="preserve">  </v>
      </c>
      <c r="AJ103" s="35" t="str">
        <f t="shared" si="21"/>
        <v xml:space="preserve">  </v>
      </c>
      <c r="AK103" s="35" t="str">
        <f t="shared" si="21"/>
        <v xml:space="preserve">  </v>
      </c>
      <c r="AL103" s="35" t="str">
        <f t="shared" si="21"/>
        <v xml:space="preserve">  </v>
      </c>
      <c r="AM103" s="35" t="str">
        <f t="shared" si="21"/>
        <v xml:space="preserve">  </v>
      </c>
      <c r="AN103" s="35" t="str">
        <f t="shared" si="21"/>
        <v xml:space="preserve">  </v>
      </c>
      <c r="AO103" s="35" t="str">
        <f t="shared" si="21"/>
        <v xml:space="preserve">  </v>
      </c>
      <c r="AP103" s="35" t="str">
        <f t="shared" si="21"/>
        <v xml:space="preserve">  </v>
      </c>
      <c r="AQ103" s="227"/>
      <c r="AR103" s="227"/>
      <c r="AS103" s="227"/>
      <c r="AT103" s="227"/>
      <c r="AU103" s="227"/>
      <c r="AV103" s="227"/>
      <c r="AW103" s="227"/>
      <c r="BD103" s="277">
        <f t="shared" si="14"/>
        <v>0</v>
      </c>
      <c r="BE103" s="278">
        <f t="shared" si="15"/>
        <v>0</v>
      </c>
      <c r="BF103" s="279">
        <f t="shared" si="16"/>
        <v>0</v>
      </c>
      <c r="BG103" s="280">
        <f t="shared" si="17"/>
        <v>0</v>
      </c>
      <c r="BH103" s="281">
        <f t="shared" si="18"/>
        <v>0</v>
      </c>
      <c r="BI103" s="282">
        <f t="shared" si="19"/>
        <v>0</v>
      </c>
      <c r="BJ103" s="283" t="str">
        <f t="shared" si="13"/>
        <v>ปรับปรุง</v>
      </c>
      <c r="BK103" s="284">
        <f t="shared" si="20"/>
        <v>3</v>
      </c>
    </row>
    <row r="104" spans="1:63" ht="14.25" customHeight="1">
      <c r="A104" s="34">
        <f t="shared" si="11"/>
        <v>9</v>
      </c>
      <c r="B104" s="34" t="str">
        <f t="shared" si="11"/>
        <v>เด็กชายสุเทพ  สุขพิมาน</v>
      </c>
      <c r="C104" s="35" t="str">
        <f t="shared" si="21"/>
        <v xml:space="preserve">  </v>
      </c>
      <c r="D104" s="35" t="str">
        <f t="shared" si="21"/>
        <v xml:space="preserve">  </v>
      </c>
      <c r="E104" s="35" t="str">
        <f t="shared" si="21"/>
        <v xml:space="preserve">  </v>
      </c>
      <c r="F104" s="35" t="str">
        <f t="shared" si="21"/>
        <v xml:space="preserve">  </v>
      </c>
      <c r="G104" s="35" t="str">
        <f t="shared" si="21"/>
        <v xml:space="preserve">  </v>
      </c>
      <c r="H104" s="35" t="str">
        <f t="shared" si="21"/>
        <v xml:space="preserve">  </v>
      </c>
      <c r="I104" s="35" t="str">
        <f t="shared" si="21"/>
        <v xml:space="preserve">  </v>
      </c>
      <c r="J104" s="35" t="str">
        <f t="shared" si="21"/>
        <v xml:space="preserve">  </v>
      </c>
      <c r="K104" s="35" t="str">
        <f t="shared" si="21"/>
        <v xml:space="preserve">  </v>
      </c>
      <c r="L104" s="35" t="str">
        <f t="shared" si="21"/>
        <v xml:space="preserve">  </v>
      </c>
      <c r="M104" s="35" t="str">
        <f t="shared" si="21"/>
        <v xml:space="preserve">  </v>
      </c>
      <c r="N104" s="35" t="str">
        <f t="shared" si="21"/>
        <v xml:space="preserve">  </v>
      </c>
      <c r="O104" s="35" t="str">
        <f t="shared" si="21"/>
        <v xml:space="preserve">  </v>
      </c>
      <c r="P104" s="35" t="str">
        <f t="shared" si="21"/>
        <v xml:space="preserve">  </v>
      </c>
      <c r="Q104" s="35" t="str">
        <f t="shared" si="21"/>
        <v xml:space="preserve">  </v>
      </c>
      <c r="R104" s="35" t="str">
        <f t="shared" si="21"/>
        <v xml:space="preserve">  </v>
      </c>
      <c r="S104" s="35" t="str">
        <f t="shared" si="21"/>
        <v xml:space="preserve">  </v>
      </c>
      <c r="T104" s="35" t="str">
        <f t="shared" si="21"/>
        <v xml:space="preserve">  </v>
      </c>
      <c r="U104" s="35" t="str">
        <f t="shared" si="21"/>
        <v xml:space="preserve">  </v>
      </c>
      <c r="V104" s="35" t="str">
        <f t="shared" si="21"/>
        <v xml:space="preserve">  </v>
      </c>
      <c r="W104" s="35" t="str">
        <f t="shared" si="21"/>
        <v xml:space="preserve">  </v>
      </c>
      <c r="X104" s="35" t="str">
        <f t="shared" si="21"/>
        <v xml:space="preserve">  </v>
      </c>
      <c r="Y104" s="35" t="str">
        <f t="shared" si="21"/>
        <v xml:space="preserve">  </v>
      </c>
      <c r="Z104" s="35" t="str">
        <f t="shared" si="21"/>
        <v xml:space="preserve">  </v>
      </c>
      <c r="AA104" s="35" t="str">
        <f t="shared" si="21"/>
        <v xml:space="preserve">  </v>
      </c>
      <c r="AB104" s="35" t="str">
        <f t="shared" si="21"/>
        <v xml:space="preserve">  </v>
      </c>
      <c r="AC104" s="35" t="str">
        <f t="shared" si="21"/>
        <v xml:space="preserve">  </v>
      </c>
      <c r="AD104" s="35" t="str">
        <f t="shared" si="21"/>
        <v xml:space="preserve">  </v>
      </c>
      <c r="AE104" s="35" t="str">
        <f t="shared" si="21"/>
        <v xml:space="preserve">  </v>
      </c>
      <c r="AF104" s="35" t="str">
        <f t="shared" si="21"/>
        <v xml:space="preserve">  </v>
      </c>
      <c r="AG104" s="35" t="str">
        <f t="shared" si="21"/>
        <v xml:space="preserve">  </v>
      </c>
      <c r="AH104" s="35" t="str">
        <f t="shared" si="21"/>
        <v xml:space="preserve">  </v>
      </c>
      <c r="AI104" s="35" t="str">
        <f t="shared" si="21"/>
        <v xml:space="preserve">  </v>
      </c>
      <c r="AJ104" s="35" t="str">
        <f t="shared" si="21"/>
        <v xml:space="preserve">  </v>
      </c>
      <c r="AK104" s="35" t="str">
        <f t="shared" si="21"/>
        <v xml:space="preserve">  </v>
      </c>
      <c r="AL104" s="35" t="str">
        <f t="shared" si="21"/>
        <v xml:space="preserve">  </v>
      </c>
      <c r="AM104" s="35" t="str">
        <f t="shared" si="21"/>
        <v xml:space="preserve">  </v>
      </c>
      <c r="AN104" s="35" t="str">
        <f t="shared" si="21"/>
        <v xml:space="preserve">  </v>
      </c>
      <c r="AO104" s="35" t="str">
        <f t="shared" si="21"/>
        <v xml:space="preserve">  </v>
      </c>
      <c r="AP104" s="35" t="str">
        <f t="shared" si="21"/>
        <v xml:space="preserve">  </v>
      </c>
      <c r="AQ104" s="227"/>
      <c r="AR104" s="227"/>
      <c r="AS104" s="227"/>
      <c r="AT104" s="227"/>
      <c r="AU104" s="227"/>
      <c r="AV104" s="227"/>
      <c r="AW104" s="227"/>
      <c r="BD104" s="277">
        <f t="shared" si="14"/>
        <v>0</v>
      </c>
      <c r="BE104" s="278">
        <f t="shared" si="15"/>
        <v>0</v>
      </c>
      <c r="BF104" s="279">
        <f t="shared" si="16"/>
        <v>0</v>
      </c>
      <c r="BG104" s="280">
        <f t="shared" si="17"/>
        <v>0</v>
      </c>
      <c r="BH104" s="281">
        <f t="shared" si="18"/>
        <v>0</v>
      </c>
      <c r="BI104" s="282">
        <f t="shared" si="19"/>
        <v>0</v>
      </c>
      <c r="BJ104" s="283" t="str">
        <f t="shared" si="13"/>
        <v>ปรับปรุง</v>
      </c>
      <c r="BK104" s="284">
        <f t="shared" si="20"/>
        <v>3</v>
      </c>
    </row>
    <row r="105" spans="1:63" ht="14.25" customHeight="1">
      <c r="A105" s="34">
        <f t="shared" si="11"/>
        <v>10</v>
      </c>
      <c r="B105" s="34" t="str">
        <f t="shared" si="11"/>
        <v>เด็กชายอภิชิต  โอกระโทก</v>
      </c>
      <c r="C105" s="35" t="str">
        <f t="shared" si="21"/>
        <v xml:space="preserve">  </v>
      </c>
      <c r="D105" s="35" t="str">
        <f t="shared" si="21"/>
        <v xml:space="preserve">  </v>
      </c>
      <c r="E105" s="35" t="str">
        <f t="shared" si="21"/>
        <v xml:space="preserve">  </v>
      </c>
      <c r="F105" s="35" t="str">
        <f t="shared" si="21"/>
        <v xml:space="preserve">  </v>
      </c>
      <c r="G105" s="35" t="str">
        <f t="shared" si="21"/>
        <v xml:space="preserve">  </v>
      </c>
      <c r="H105" s="35" t="str">
        <f t="shared" si="21"/>
        <v xml:space="preserve">  </v>
      </c>
      <c r="I105" s="35" t="str">
        <f t="shared" si="21"/>
        <v xml:space="preserve">  </v>
      </c>
      <c r="J105" s="35" t="str">
        <f t="shared" si="21"/>
        <v xml:space="preserve">  </v>
      </c>
      <c r="K105" s="35" t="str">
        <f t="shared" si="21"/>
        <v xml:space="preserve">  </v>
      </c>
      <c r="L105" s="35" t="str">
        <f t="shared" si="21"/>
        <v xml:space="preserve">  </v>
      </c>
      <c r="M105" s="35" t="str">
        <f t="shared" si="21"/>
        <v xml:space="preserve">  </v>
      </c>
      <c r="N105" s="35" t="str">
        <f t="shared" si="21"/>
        <v xml:space="preserve">  </v>
      </c>
      <c r="O105" s="35" t="str">
        <f t="shared" si="21"/>
        <v xml:space="preserve">  </v>
      </c>
      <c r="P105" s="35" t="str">
        <f t="shared" si="21"/>
        <v xml:space="preserve">  </v>
      </c>
      <c r="Q105" s="35" t="str">
        <f t="shared" si="21"/>
        <v xml:space="preserve">  </v>
      </c>
      <c r="R105" s="35" t="str">
        <f t="shared" si="21"/>
        <v xml:space="preserve">  </v>
      </c>
      <c r="S105" s="35" t="str">
        <f t="shared" si="21"/>
        <v xml:space="preserve">  </v>
      </c>
      <c r="T105" s="35" t="str">
        <f t="shared" si="21"/>
        <v xml:space="preserve">  </v>
      </c>
      <c r="U105" s="35" t="str">
        <f t="shared" si="21"/>
        <v xml:space="preserve">  </v>
      </c>
      <c r="V105" s="35" t="str">
        <f t="shared" si="21"/>
        <v xml:space="preserve">  </v>
      </c>
      <c r="W105" s="35" t="str">
        <f t="shared" si="21"/>
        <v xml:space="preserve">  </v>
      </c>
      <c r="X105" s="35" t="str">
        <f t="shared" si="21"/>
        <v xml:space="preserve">  </v>
      </c>
      <c r="Y105" s="35" t="str">
        <f t="shared" si="21"/>
        <v xml:space="preserve">  </v>
      </c>
      <c r="Z105" s="35" t="str">
        <f t="shared" si="21"/>
        <v xml:space="preserve">  </v>
      </c>
      <c r="AA105" s="35" t="str">
        <f t="shared" si="21"/>
        <v xml:space="preserve">  </v>
      </c>
      <c r="AB105" s="35" t="str">
        <f t="shared" si="21"/>
        <v xml:space="preserve">  </v>
      </c>
      <c r="AC105" s="35" t="str">
        <f t="shared" ref="AC105:AP116" si="22">IF(AC18&lt;=0,"  ",IF(AC18=AC$7,AC$6,0))</f>
        <v xml:space="preserve">  </v>
      </c>
      <c r="AD105" s="35" t="str">
        <f t="shared" si="22"/>
        <v xml:space="preserve">  </v>
      </c>
      <c r="AE105" s="35" t="str">
        <f t="shared" si="22"/>
        <v xml:space="preserve">  </v>
      </c>
      <c r="AF105" s="35" t="str">
        <f t="shared" si="22"/>
        <v xml:space="preserve">  </v>
      </c>
      <c r="AG105" s="35" t="str">
        <f t="shared" si="22"/>
        <v xml:space="preserve">  </v>
      </c>
      <c r="AH105" s="35" t="str">
        <f t="shared" si="22"/>
        <v xml:space="preserve">  </v>
      </c>
      <c r="AI105" s="35" t="str">
        <f t="shared" si="22"/>
        <v xml:space="preserve">  </v>
      </c>
      <c r="AJ105" s="35" t="str">
        <f t="shared" si="22"/>
        <v xml:space="preserve">  </v>
      </c>
      <c r="AK105" s="35" t="str">
        <f t="shared" si="22"/>
        <v xml:space="preserve">  </v>
      </c>
      <c r="AL105" s="35" t="str">
        <f t="shared" si="22"/>
        <v xml:space="preserve">  </v>
      </c>
      <c r="AM105" s="35" t="str">
        <f t="shared" si="22"/>
        <v xml:space="preserve">  </v>
      </c>
      <c r="AN105" s="35" t="str">
        <f t="shared" si="22"/>
        <v xml:space="preserve">  </v>
      </c>
      <c r="AO105" s="35" t="str">
        <f t="shared" si="22"/>
        <v xml:space="preserve">  </v>
      </c>
      <c r="AP105" s="35" t="str">
        <f t="shared" si="22"/>
        <v xml:space="preserve">  </v>
      </c>
      <c r="AQ105" s="227"/>
      <c r="AR105" s="227"/>
      <c r="AS105" s="227"/>
      <c r="AT105" s="227"/>
      <c r="AU105" s="227"/>
      <c r="AV105" s="227"/>
      <c r="AW105" s="227"/>
      <c r="BD105" s="277">
        <f t="shared" si="14"/>
        <v>0</v>
      </c>
      <c r="BE105" s="278">
        <f t="shared" si="15"/>
        <v>0</v>
      </c>
      <c r="BF105" s="279">
        <f t="shared" si="16"/>
        <v>0</v>
      </c>
      <c r="BG105" s="280">
        <f t="shared" si="17"/>
        <v>0</v>
      </c>
      <c r="BH105" s="281">
        <f t="shared" si="18"/>
        <v>0</v>
      </c>
      <c r="BI105" s="282">
        <f t="shared" si="19"/>
        <v>0</v>
      </c>
      <c r="BJ105" s="283" t="str">
        <f t="shared" si="13"/>
        <v>ปรับปรุง</v>
      </c>
      <c r="BK105" s="284">
        <f t="shared" si="20"/>
        <v>3</v>
      </c>
    </row>
    <row r="106" spans="1:63" ht="14.25" customHeight="1">
      <c r="A106" s="34">
        <f t="shared" si="11"/>
        <v>11</v>
      </c>
      <c r="B106" s="34" t="str">
        <f t="shared" si="11"/>
        <v>เด็กชายอำนาจ  พินิจ</v>
      </c>
      <c r="C106" s="35" t="str">
        <f t="shared" ref="C106:AE113" si="23">IF(C19&lt;=0,"  ",IF(C19=C$7,C$6,0))</f>
        <v xml:space="preserve">  </v>
      </c>
      <c r="D106" s="35" t="str">
        <f t="shared" si="23"/>
        <v xml:space="preserve">  </v>
      </c>
      <c r="E106" s="35" t="str">
        <f t="shared" si="23"/>
        <v xml:space="preserve">  </v>
      </c>
      <c r="F106" s="35" t="str">
        <f t="shared" si="23"/>
        <v xml:space="preserve">  </v>
      </c>
      <c r="G106" s="35" t="str">
        <f t="shared" si="23"/>
        <v xml:space="preserve">  </v>
      </c>
      <c r="H106" s="35" t="str">
        <f t="shared" si="23"/>
        <v xml:space="preserve">  </v>
      </c>
      <c r="I106" s="35" t="str">
        <f t="shared" si="23"/>
        <v xml:space="preserve">  </v>
      </c>
      <c r="J106" s="35" t="str">
        <f t="shared" si="23"/>
        <v xml:space="preserve">  </v>
      </c>
      <c r="K106" s="35" t="str">
        <f t="shared" si="23"/>
        <v xml:space="preserve">  </v>
      </c>
      <c r="L106" s="35" t="str">
        <f t="shared" si="23"/>
        <v xml:space="preserve">  </v>
      </c>
      <c r="M106" s="35" t="str">
        <f t="shared" si="23"/>
        <v xml:space="preserve">  </v>
      </c>
      <c r="N106" s="35" t="str">
        <f t="shared" si="23"/>
        <v xml:space="preserve">  </v>
      </c>
      <c r="O106" s="35" t="str">
        <f t="shared" si="23"/>
        <v xml:space="preserve">  </v>
      </c>
      <c r="P106" s="35" t="str">
        <f t="shared" si="23"/>
        <v xml:space="preserve">  </v>
      </c>
      <c r="Q106" s="35" t="str">
        <f t="shared" si="23"/>
        <v xml:space="preserve">  </v>
      </c>
      <c r="R106" s="35" t="str">
        <f t="shared" si="23"/>
        <v xml:space="preserve">  </v>
      </c>
      <c r="S106" s="35" t="str">
        <f t="shared" si="23"/>
        <v xml:space="preserve">  </v>
      </c>
      <c r="T106" s="35" t="str">
        <f t="shared" si="23"/>
        <v xml:space="preserve">  </v>
      </c>
      <c r="U106" s="35" t="str">
        <f t="shared" si="23"/>
        <v xml:space="preserve">  </v>
      </c>
      <c r="V106" s="35" t="str">
        <f t="shared" si="23"/>
        <v xml:space="preserve">  </v>
      </c>
      <c r="W106" s="35" t="str">
        <f t="shared" si="23"/>
        <v xml:space="preserve">  </v>
      </c>
      <c r="X106" s="35" t="str">
        <f t="shared" si="23"/>
        <v xml:space="preserve">  </v>
      </c>
      <c r="Y106" s="35" t="str">
        <f t="shared" si="23"/>
        <v xml:space="preserve">  </v>
      </c>
      <c r="Z106" s="35" t="str">
        <f t="shared" si="23"/>
        <v xml:space="preserve">  </v>
      </c>
      <c r="AA106" s="35" t="str">
        <f t="shared" si="23"/>
        <v xml:space="preserve">  </v>
      </c>
      <c r="AB106" s="35" t="str">
        <f t="shared" si="23"/>
        <v xml:space="preserve">  </v>
      </c>
      <c r="AC106" s="35" t="str">
        <f t="shared" si="23"/>
        <v xml:space="preserve">  </v>
      </c>
      <c r="AD106" s="35" t="str">
        <f t="shared" si="23"/>
        <v xml:space="preserve">  </v>
      </c>
      <c r="AE106" s="35" t="str">
        <f t="shared" si="23"/>
        <v xml:space="preserve">  </v>
      </c>
      <c r="AF106" s="35" t="str">
        <f t="shared" si="22"/>
        <v xml:space="preserve">  </v>
      </c>
      <c r="AG106" s="35" t="str">
        <f t="shared" si="22"/>
        <v xml:space="preserve">  </v>
      </c>
      <c r="AH106" s="35" t="str">
        <f t="shared" si="22"/>
        <v xml:space="preserve">  </v>
      </c>
      <c r="AI106" s="35" t="str">
        <f t="shared" si="22"/>
        <v xml:space="preserve">  </v>
      </c>
      <c r="AJ106" s="35" t="str">
        <f t="shared" si="22"/>
        <v xml:space="preserve">  </v>
      </c>
      <c r="AK106" s="35" t="str">
        <f t="shared" si="22"/>
        <v xml:space="preserve">  </v>
      </c>
      <c r="AL106" s="35" t="str">
        <f t="shared" si="22"/>
        <v xml:space="preserve">  </v>
      </c>
      <c r="AM106" s="35" t="str">
        <f t="shared" si="22"/>
        <v xml:space="preserve">  </v>
      </c>
      <c r="AN106" s="35" t="str">
        <f t="shared" si="22"/>
        <v xml:space="preserve">  </v>
      </c>
      <c r="AO106" s="35" t="str">
        <f t="shared" si="22"/>
        <v xml:space="preserve">  </v>
      </c>
      <c r="AP106" s="35" t="str">
        <f t="shared" si="22"/>
        <v xml:space="preserve">  </v>
      </c>
      <c r="AQ106" s="227"/>
      <c r="AR106" s="227"/>
      <c r="AS106" s="227"/>
      <c r="AT106" s="227"/>
      <c r="AU106" s="227"/>
      <c r="AV106" s="227"/>
      <c r="AW106" s="227"/>
      <c r="BD106" s="277">
        <f t="shared" si="14"/>
        <v>0</v>
      </c>
      <c r="BE106" s="278">
        <f t="shared" si="15"/>
        <v>0</v>
      </c>
      <c r="BF106" s="279">
        <f t="shared" si="16"/>
        <v>0</v>
      </c>
      <c r="BG106" s="280">
        <f t="shared" si="17"/>
        <v>0</v>
      </c>
      <c r="BH106" s="281">
        <f t="shared" si="18"/>
        <v>0</v>
      </c>
      <c r="BI106" s="282">
        <f t="shared" si="19"/>
        <v>0</v>
      </c>
      <c r="BJ106" s="283" t="str">
        <f t="shared" si="13"/>
        <v>ปรับปรุง</v>
      </c>
      <c r="BK106" s="284">
        <f t="shared" si="20"/>
        <v>3</v>
      </c>
    </row>
    <row r="107" spans="1:63" ht="14.25" customHeight="1">
      <c r="A107" s="34">
        <f t="shared" si="11"/>
        <v>12</v>
      </c>
      <c r="B107" s="34" t="str">
        <f t="shared" si="11"/>
        <v>เด็กชายสมศักดิ์  ภักดี</v>
      </c>
      <c r="C107" s="35" t="str">
        <f t="shared" si="23"/>
        <v xml:space="preserve">  </v>
      </c>
      <c r="D107" s="35" t="str">
        <f t="shared" si="23"/>
        <v xml:space="preserve">  </v>
      </c>
      <c r="E107" s="35" t="str">
        <f t="shared" si="23"/>
        <v xml:space="preserve">  </v>
      </c>
      <c r="F107" s="35" t="str">
        <f t="shared" si="23"/>
        <v xml:space="preserve">  </v>
      </c>
      <c r="G107" s="35" t="str">
        <f t="shared" si="23"/>
        <v xml:space="preserve">  </v>
      </c>
      <c r="H107" s="35" t="str">
        <f t="shared" si="23"/>
        <v xml:space="preserve">  </v>
      </c>
      <c r="I107" s="35" t="str">
        <f t="shared" si="23"/>
        <v xml:space="preserve">  </v>
      </c>
      <c r="J107" s="35" t="str">
        <f t="shared" si="23"/>
        <v xml:space="preserve">  </v>
      </c>
      <c r="K107" s="35" t="str">
        <f t="shared" si="23"/>
        <v xml:space="preserve">  </v>
      </c>
      <c r="L107" s="35" t="str">
        <f t="shared" si="23"/>
        <v xml:space="preserve">  </v>
      </c>
      <c r="M107" s="35" t="str">
        <f t="shared" si="23"/>
        <v xml:space="preserve">  </v>
      </c>
      <c r="N107" s="35" t="str">
        <f t="shared" si="23"/>
        <v xml:space="preserve">  </v>
      </c>
      <c r="O107" s="35" t="str">
        <f t="shared" si="23"/>
        <v xml:space="preserve">  </v>
      </c>
      <c r="P107" s="35" t="str">
        <f t="shared" si="23"/>
        <v xml:space="preserve">  </v>
      </c>
      <c r="Q107" s="35" t="str">
        <f t="shared" si="23"/>
        <v xml:space="preserve">  </v>
      </c>
      <c r="R107" s="35" t="str">
        <f t="shared" si="23"/>
        <v xml:space="preserve">  </v>
      </c>
      <c r="S107" s="35" t="str">
        <f t="shared" si="23"/>
        <v xml:space="preserve">  </v>
      </c>
      <c r="T107" s="35" t="str">
        <f t="shared" si="23"/>
        <v xml:space="preserve">  </v>
      </c>
      <c r="U107" s="35" t="str">
        <f t="shared" si="23"/>
        <v xml:space="preserve">  </v>
      </c>
      <c r="V107" s="35" t="str">
        <f t="shared" si="23"/>
        <v xml:space="preserve">  </v>
      </c>
      <c r="W107" s="35" t="str">
        <f t="shared" si="23"/>
        <v xml:space="preserve">  </v>
      </c>
      <c r="X107" s="35" t="str">
        <f t="shared" si="23"/>
        <v xml:space="preserve">  </v>
      </c>
      <c r="Y107" s="35" t="str">
        <f t="shared" si="23"/>
        <v xml:space="preserve">  </v>
      </c>
      <c r="Z107" s="35" t="str">
        <f t="shared" si="23"/>
        <v xml:space="preserve">  </v>
      </c>
      <c r="AA107" s="35" t="str">
        <f t="shared" si="23"/>
        <v xml:space="preserve">  </v>
      </c>
      <c r="AB107" s="35" t="str">
        <f t="shared" si="23"/>
        <v xml:space="preserve">  </v>
      </c>
      <c r="AC107" s="35" t="str">
        <f t="shared" si="23"/>
        <v xml:space="preserve">  </v>
      </c>
      <c r="AD107" s="35" t="str">
        <f t="shared" si="23"/>
        <v xml:space="preserve">  </v>
      </c>
      <c r="AE107" s="35" t="str">
        <f t="shared" si="23"/>
        <v xml:space="preserve">  </v>
      </c>
      <c r="AF107" s="35" t="str">
        <f t="shared" si="22"/>
        <v xml:space="preserve">  </v>
      </c>
      <c r="AG107" s="35" t="str">
        <f t="shared" si="22"/>
        <v xml:space="preserve">  </v>
      </c>
      <c r="AH107" s="35" t="str">
        <f t="shared" si="22"/>
        <v xml:space="preserve">  </v>
      </c>
      <c r="AI107" s="35" t="str">
        <f t="shared" si="22"/>
        <v xml:space="preserve">  </v>
      </c>
      <c r="AJ107" s="35" t="str">
        <f t="shared" si="22"/>
        <v xml:space="preserve">  </v>
      </c>
      <c r="AK107" s="35" t="str">
        <f t="shared" si="22"/>
        <v xml:space="preserve">  </v>
      </c>
      <c r="AL107" s="35" t="str">
        <f t="shared" si="22"/>
        <v xml:space="preserve">  </v>
      </c>
      <c r="AM107" s="35" t="str">
        <f t="shared" si="22"/>
        <v xml:space="preserve">  </v>
      </c>
      <c r="AN107" s="35" t="str">
        <f t="shared" si="22"/>
        <v xml:space="preserve">  </v>
      </c>
      <c r="AO107" s="35" t="str">
        <f t="shared" si="22"/>
        <v xml:space="preserve">  </v>
      </c>
      <c r="AP107" s="35" t="str">
        <f t="shared" si="22"/>
        <v xml:space="preserve">  </v>
      </c>
      <c r="AQ107" s="227"/>
      <c r="AR107" s="227"/>
      <c r="AS107" s="227"/>
      <c r="AT107" s="227"/>
      <c r="AU107" s="227"/>
      <c r="AV107" s="227"/>
      <c r="AW107" s="227"/>
      <c r="BD107" s="277">
        <f t="shared" si="14"/>
        <v>0</v>
      </c>
      <c r="BE107" s="278">
        <f t="shared" si="15"/>
        <v>0</v>
      </c>
      <c r="BF107" s="279">
        <f t="shared" si="16"/>
        <v>0</v>
      </c>
      <c r="BG107" s="280">
        <f t="shared" si="17"/>
        <v>0</v>
      </c>
      <c r="BH107" s="281">
        <f t="shared" si="18"/>
        <v>0</v>
      </c>
      <c r="BI107" s="282">
        <f t="shared" si="19"/>
        <v>0</v>
      </c>
      <c r="BJ107" s="283" t="str">
        <f t="shared" si="13"/>
        <v>ปรับปรุง</v>
      </c>
      <c r="BK107" s="284">
        <f t="shared" si="20"/>
        <v>3</v>
      </c>
    </row>
    <row r="108" spans="1:63" ht="14.25" customHeight="1">
      <c r="A108" s="34">
        <f t="shared" si="11"/>
        <v>13</v>
      </c>
      <c r="B108" s="34" t="str">
        <f t="shared" si="11"/>
        <v>เด็กชายแสงสุรี  ชาญสี</v>
      </c>
      <c r="C108" s="35" t="str">
        <f t="shared" si="23"/>
        <v xml:space="preserve">  </v>
      </c>
      <c r="D108" s="35" t="str">
        <f t="shared" si="23"/>
        <v xml:space="preserve">  </v>
      </c>
      <c r="E108" s="35" t="str">
        <f t="shared" si="23"/>
        <v xml:space="preserve">  </v>
      </c>
      <c r="F108" s="35" t="str">
        <f t="shared" si="23"/>
        <v xml:space="preserve">  </v>
      </c>
      <c r="G108" s="35" t="str">
        <f t="shared" si="23"/>
        <v xml:space="preserve">  </v>
      </c>
      <c r="H108" s="35" t="str">
        <f t="shared" si="23"/>
        <v xml:space="preserve">  </v>
      </c>
      <c r="I108" s="35" t="str">
        <f t="shared" si="23"/>
        <v xml:space="preserve">  </v>
      </c>
      <c r="J108" s="35" t="str">
        <f t="shared" si="23"/>
        <v xml:space="preserve">  </v>
      </c>
      <c r="K108" s="35" t="str">
        <f t="shared" si="23"/>
        <v xml:space="preserve">  </v>
      </c>
      <c r="L108" s="35" t="str">
        <f t="shared" si="23"/>
        <v xml:space="preserve">  </v>
      </c>
      <c r="M108" s="35" t="str">
        <f t="shared" si="23"/>
        <v xml:space="preserve">  </v>
      </c>
      <c r="N108" s="35" t="str">
        <f t="shared" si="23"/>
        <v xml:space="preserve">  </v>
      </c>
      <c r="O108" s="35" t="str">
        <f t="shared" si="23"/>
        <v xml:space="preserve">  </v>
      </c>
      <c r="P108" s="35" t="str">
        <f t="shared" si="23"/>
        <v xml:space="preserve">  </v>
      </c>
      <c r="Q108" s="35" t="str">
        <f t="shared" si="23"/>
        <v xml:space="preserve">  </v>
      </c>
      <c r="R108" s="35" t="str">
        <f t="shared" si="23"/>
        <v xml:space="preserve">  </v>
      </c>
      <c r="S108" s="35" t="str">
        <f t="shared" si="23"/>
        <v xml:space="preserve">  </v>
      </c>
      <c r="T108" s="35" t="str">
        <f t="shared" si="23"/>
        <v xml:space="preserve">  </v>
      </c>
      <c r="U108" s="35" t="str">
        <f t="shared" si="23"/>
        <v xml:space="preserve">  </v>
      </c>
      <c r="V108" s="35" t="str">
        <f t="shared" si="23"/>
        <v xml:space="preserve">  </v>
      </c>
      <c r="W108" s="35" t="str">
        <f t="shared" si="23"/>
        <v xml:space="preserve">  </v>
      </c>
      <c r="X108" s="35" t="str">
        <f t="shared" si="23"/>
        <v xml:space="preserve">  </v>
      </c>
      <c r="Y108" s="35" t="str">
        <f t="shared" si="23"/>
        <v xml:space="preserve">  </v>
      </c>
      <c r="Z108" s="35" t="str">
        <f t="shared" si="23"/>
        <v xml:space="preserve">  </v>
      </c>
      <c r="AA108" s="35" t="str">
        <f t="shared" si="23"/>
        <v xml:space="preserve">  </v>
      </c>
      <c r="AB108" s="35" t="str">
        <f t="shared" si="23"/>
        <v xml:space="preserve">  </v>
      </c>
      <c r="AC108" s="35" t="str">
        <f t="shared" si="23"/>
        <v xml:space="preserve">  </v>
      </c>
      <c r="AD108" s="35" t="str">
        <f t="shared" si="23"/>
        <v xml:space="preserve">  </v>
      </c>
      <c r="AE108" s="35" t="str">
        <f t="shared" si="23"/>
        <v xml:space="preserve">  </v>
      </c>
      <c r="AF108" s="35" t="str">
        <f t="shared" si="22"/>
        <v xml:space="preserve">  </v>
      </c>
      <c r="AG108" s="35" t="str">
        <f t="shared" si="22"/>
        <v xml:space="preserve">  </v>
      </c>
      <c r="AH108" s="35" t="str">
        <f t="shared" si="22"/>
        <v xml:space="preserve">  </v>
      </c>
      <c r="AI108" s="35" t="str">
        <f t="shared" si="22"/>
        <v xml:space="preserve">  </v>
      </c>
      <c r="AJ108" s="35" t="str">
        <f t="shared" si="22"/>
        <v xml:space="preserve">  </v>
      </c>
      <c r="AK108" s="35" t="str">
        <f t="shared" si="22"/>
        <v xml:space="preserve">  </v>
      </c>
      <c r="AL108" s="35" t="str">
        <f t="shared" si="22"/>
        <v xml:space="preserve">  </v>
      </c>
      <c r="AM108" s="35" t="str">
        <f t="shared" si="22"/>
        <v xml:space="preserve">  </v>
      </c>
      <c r="AN108" s="35" t="str">
        <f t="shared" si="22"/>
        <v xml:space="preserve">  </v>
      </c>
      <c r="AO108" s="35" t="str">
        <f t="shared" si="22"/>
        <v xml:space="preserve">  </v>
      </c>
      <c r="AP108" s="35" t="str">
        <f t="shared" si="22"/>
        <v xml:space="preserve">  </v>
      </c>
      <c r="AQ108" s="227"/>
      <c r="AR108" s="227"/>
      <c r="AS108" s="227"/>
      <c r="AT108" s="227"/>
      <c r="AU108" s="227"/>
      <c r="AV108" s="227"/>
      <c r="AW108" s="227"/>
      <c r="BD108" s="277">
        <f t="shared" si="14"/>
        <v>0</v>
      </c>
      <c r="BE108" s="278">
        <f t="shared" si="15"/>
        <v>0</v>
      </c>
      <c r="BF108" s="279">
        <f t="shared" si="16"/>
        <v>0</v>
      </c>
      <c r="BG108" s="280">
        <f t="shared" si="17"/>
        <v>0</v>
      </c>
      <c r="BH108" s="281">
        <f t="shared" si="18"/>
        <v>0</v>
      </c>
      <c r="BI108" s="282">
        <f t="shared" si="19"/>
        <v>0</v>
      </c>
      <c r="BJ108" s="283" t="str">
        <f t="shared" si="13"/>
        <v>ปรับปรุง</v>
      </c>
      <c r="BK108" s="284">
        <f t="shared" si="20"/>
        <v>3</v>
      </c>
    </row>
    <row r="109" spans="1:63" ht="14.25" customHeight="1">
      <c r="A109" s="34">
        <f t="shared" si="11"/>
        <v>14</v>
      </c>
      <c r="B109" s="34" t="str">
        <f t="shared" si="11"/>
        <v>เด็กชายปกาศิต  แก้วศรี</v>
      </c>
      <c r="C109" s="35" t="str">
        <f t="shared" si="23"/>
        <v xml:space="preserve">  </v>
      </c>
      <c r="D109" s="35" t="str">
        <f t="shared" si="23"/>
        <v xml:space="preserve">  </v>
      </c>
      <c r="E109" s="35" t="str">
        <f t="shared" si="23"/>
        <v xml:space="preserve">  </v>
      </c>
      <c r="F109" s="35" t="str">
        <f t="shared" si="23"/>
        <v xml:space="preserve">  </v>
      </c>
      <c r="G109" s="35" t="str">
        <f t="shared" si="23"/>
        <v xml:space="preserve">  </v>
      </c>
      <c r="H109" s="35" t="str">
        <f t="shared" si="23"/>
        <v xml:space="preserve">  </v>
      </c>
      <c r="I109" s="35" t="str">
        <f t="shared" si="23"/>
        <v xml:space="preserve">  </v>
      </c>
      <c r="J109" s="35" t="str">
        <f t="shared" si="23"/>
        <v xml:space="preserve">  </v>
      </c>
      <c r="K109" s="35" t="str">
        <f t="shared" si="23"/>
        <v xml:space="preserve">  </v>
      </c>
      <c r="L109" s="35" t="str">
        <f t="shared" si="23"/>
        <v xml:space="preserve">  </v>
      </c>
      <c r="M109" s="35" t="str">
        <f t="shared" si="23"/>
        <v xml:space="preserve">  </v>
      </c>
      <c r="N109" s="35" t="str">
        <f t="shared" si="23"/>
        <v xml:space="preserve">  </v>
      </c>
      <c r="O109" s="35" t="str">
        <f t="shared" si="23"/>
        <v xml:space="preserve">  </v>
      </c>
      <c r="P109" s="35" t="str">
        <f t="shared" si="23"/>
        <v xml:space="preserve">  </v>
      </c>
      <c r="Q109" s="35" t="str">
        <f t="shared" si="23"/>
        <v xml:space="preserve">  </v>
      </c>
      <c r="R109" s="35" t="str">
        <f t="shared" si="23"/>
        <v xml:space="preserve">  </v>
      </c>
      <c r="S109" s="35" t="str">
        <f t="shared" si="23"/>
        <v xml:space="preserve">  </v>
      </c>
      <c r="T109" s="35" t="str">
        <f t="shared" si="23"/>
        <v xml:space="preserve">  </v>
      </c>
      <c r="U109" s="35" t="str">
        <f t="shared" si="23"/>
        <v xml:space="preserve">  </v>
      </c>
      <c r="V109" s="35" t="str">
        <f t="shared" si="23"/>
        <v xml:space="preserve">  </v>
      </c>
      <c r="W109" s="35" t="str">
        <f t="shared" si="23"/>
        <v xml:space="preserve">  </v>
      </c>
      <c r="X109" s="35" t="str">
        <f t="shared" si="23"/>
        <v xml:space="preserve">  </v>
      </c>
      <c r="Y109" s="35" t="str">
        <f t="shared" si="23"/>
        <v xml:space="preserve">  </v>
      </c>
      <c r="Z109" s="35" t="str">
        <f t="shared" si="23"/>
        <v xml:space="preserve">  </v>
      </c>
      <c r="AA109" s="35" t="str">
        <f t="shared" si="23"/>
        <v xml:space="preserve">  </v>
      </c>
      <c r="AB109" s="35" t="str">
        <f t="shared" si="23"/>
        <v xml:space="preserve">  </v>
      </c>
      <c r="AC109" s="35" t="str">
        <f t="shared" si="23"/>
        <v xml:space="preserve">  </v>
      </c>
      <c r="AD109" s="35" t="str">
        <f t="shared" si="23"/>
        <v xml:space="preserve">  </v>
      </c>
      <c r="AE109" s="35" t="str">
        <f t="shared" si="23"/>
        <v xml:space="preserve">  </v>
      </c>
      <c r="AF109" s="35" t="str">
        <f t="shared" si="22"/>
        <v xml:space="preserve">  </v>
      </c>
      <c r="AG109" s="35" t="str">
        <f t="shared" si="22"/>
        <v xml:space="preserve">  </v>
      </c>
      <c r="AH109" s="35" t="str">
        <f t="shared" si="22"/>
        <v xml:space="preserve">  </v>
      </c>
      <c r="AI109" s="35" t="str">
        <f t="shared" si="22"/>
        <v xml:space="preserve">  </v>
      </c>
      <c r="AJ109" s="35" t="str">
        <f t="shared" si="22"/>
        <v xml:space="preserve">  </v>
      </c>
      <c r="AK109" s="35" t="str">
        <f t="shared" si="22"/>
        <v xml:space="preserve">  </v>
      </c>
      <c r="AL109" s="35" t="str">
        <f t="shared" si="22"/>
        <v xml:space="preserve">  </v>
      </c>
      <c r="AM109" s="35" t="str">
        <f t="shared" si="22"/>
        <v xml:space="preserve">  </v>
      </c>
      <c r="AN109" s="35" t="str">
        <f t="shared" si="22"/>
        <v xml:space="preserve">  </v>
      </c>
      <c r="AO109" s="35" t="str">
        <f t="shared" si="22"/>
        <v xml:space="preserve">  </v>
      </c>
      <c r="AP109" s="35" t="str">
        <f t="shared" si="22"/>
        <v xml:space="preserve">  </v>
      </c>
      <c r="AQ109" s="227"/>
      <c r="AR109" s="227"/>
      <c r="AS109" s="227"/>
      <c r="AT109" s="227"/>
      <c r="AU109" s="227"/>
      <c r="AV109" s="227"/>
      <c r="AW109" s="227"/>
      <c r="BD109" s="277">
        <f t="shared" si="14"/>
        <v>0</v>
      </c>
      <c r="BE109" s="278">
        <f t="shared" si="15"/>
        <v>0</v>
      </c>
      <c r="BF109" s="279">
        <f t="shared" si="16"/>
        <v>0</v>
      </c>
      <c r="BG109" s="280">
        <f t="shared" si="17"/>
        <v>0</v>
      </c>
      <c r="BH109" s="281">
        <f t="shared" si="18"/>
        <v>0</v>
      </c>
      <c r="BI109" s="282">
        <f t="shared" si="19"/>
        <v>0</v>
      </c>
      <c r="BJ109" s="283" t="str">
        <f t="shared" si="13"/>
        <v>ปรับปรุง</v>
      </c>
      <c r="BK109" s="284">
        <f t="shared" si="20"/>
        <v>3</v>
      </c>
    </row>
    <row r="110" spans="1:63" ht="14.25" customHeight="1">
      <c r="A110" s="34">
        <f t="shared" si="11"/>
        <v>15</v>
      </c>
      <c r="B110" s="34" t="str">
        <f t="shared" si="11"/>
        <v>เด็กหญิงจุฬาลักษณ์  ต่างครบุรี</v>
      </c>
      <c r="C110" s="35" t="str">
        <f t="shared" si="23"/>
        <v xml:space="preserve">  </v>
      </c>
      <c r="D110" s="35" t="str">
        <f t="shared" si="23"/>
        <v xml:space="preserve">  </v>
      </c>
      <c r="E110" s="35" t="str">
        <f t="shared" si="23"/>
        <v xml:space="preserve">  </v>
      </c>
      <c r="F110" s="35" t="str">
        <f t="shared" si="23"/>
        <v xml:space="preserve">  </v>
      </c>
      <c r="G110" s="35" t="str">
        <f t="shared" si="23"/>
        <v xml:space="preserve">  </v>
      </c>
      <c r="H110" s="35" t="str">
        <f t="shared" si="23"/>
        <v xml:space="preserve">  </v>
      </c>
      <c r="I110" s="35" t="str">
        <f t="shared" si="23"/>
        <v xml:space="preserve">  </v>
      </c>
      <c r="J110" s="35" t="str">
        <f t="shared" si="23"/>
        <v xml:space="preserve">  </v>
      </c>
      <c r="K110" s="35" t="str">
        <f t="shared" si="23"/>
        <v xml:space="preserve">  </v>
      </c>
      <c r="L110" s="35" t="str">
        <f t="shared" si="23"/>
        <v xml:space="preserve">  </v>
      </c>
      <c r="M110" s="35" t="str">
        <f t="shared" si="23"/>
        <v xml:space="preserve">  </v>
      </c>
      <c r="N110" s="35" t="str">
        <f t="shared" si="23"/>
        <v xml:space="preserve">  </v>
      </c>
      <c r="O110" s="35" t="str">
        <f t="shared" si="23"/>
        <v xml:space="preserve">  </v>
      </c>
      <c r="P110" s="35" t="str">
        <f t="shared" si="23"/>
        <v xml:space="preserve">  </v>
      </c>
      <c r="Q110" s="35" t="str">
        <f t="shared" si="23"/>
        <v xml:space="preserve">  </v>
      </c>
      <c r="R110" s="35" t="str">
        <f t="shared" si="23"/>
        <v xml:space="preserve">  </v>
      </c>
      <c r="S110" s="35" t="str">
        <f t="shared" si="23"/>
        <v xml:space="preserve">  </v>
      </c>
      <c r="T110" s="35" t="str">
        <f t="shared" si="23"/>
        <v xml:space="preserve">  </v>
      </c>
      <c r="U110" s="35" t="str">
        <f t="shared" si="23"/>
        <v xml:space="preserve">  </v>
      </c>
      <c r="V110" s="35" t="str">
        <f t="shared" si="23"/>
        <v xml:space="preserve">  </v>
      </c>
      <c r="W110" s="35" t="str">
        <f t="shared" si="23"/>
        <v xml:space="preserve">  </v>
      </c>
      <c r="X110" s="35" t="str">
        <f t="shared" si="23"/>
        <v xml:space="preserve">  </v>
      </c>
      <c r="Y110" s="35" t="str">
        <f t="shared" si="23"/>
        <v xml:space="preserve">  </v>
      </c>
      <c r="Z110" s="35" t="str">
        <f t="shared" si="23"/>
        <v xml:space="preserve">  </v>
      </c>
      <c r="AA110" s="35" t="str">
        <f t="shared" si="23"/>
        <v xml:space="preserve">  </v>
      </c>
      <c r="AB110" s="35" t="str">
        <f t="shared" si="23"/>
        <v xml:space="preserve">  </v>
      </c>
      <c r="AC110" s="35" t="str">
        <f t="shared" si="23"/>
        <v xml:space="preserve">  </v>
      </c>
      <c r="AD110" s="35" t="str">
        <f t="shared" si="23"/>
        <v xml:space="preserve">  </v>
      </c>
      <c r="AE110" s="35" t="str">
        <f t="shared" si="23"/>
        <v xml:space="preserve">  </v>
      </c>
      <c r="AF110" s="35" t="str">
        <f t="shared" si="22"/>
        <v xml:space="preserve">  </v>
      </c>
      <c r="AG110" s="35" t="str">
        <f t="shared" si="22"/>
        <v xml:space="preserve">  </v>
      </c>
      <c r="AH110" s="35" t="str">
        <f t="shared" si="22"/>
        <v xml:space="preserve">  </v>
      </c>
      <c r="AI110" s="35" t="str">
        <f t="shared" si="22"/>
        <v xml:space="preserve">  </v>
      </c>
      <c r="AJ110" s="35" t="str">
        <f t="shared" si="22"/>
        <v xml:space="preserve">  </v>
      </c>
      <c r="AK110" s="35" t="str">
        <f t="shared" si="22"/>
        <v xml:space="preserve">  </v>
      </c>
      <c r="AL110" s="35" t="str">
        <f t="shared" si="22"/>
        <v xml:space="preserve">  </v>
      </c>
      <c r="AM110" s="35" t="str">
        <f t="shared" si="22"/>
        <v xml:space="preserve">  </v>
      </c>
      <c r="AN110" s="35" t="str">
        <f t="shared" si="22"/>
        <v xml:space="preserve">  </v>
      </c>
      <c r="AO110" s="35" t="str">
        <f t="shared" si="22"/>
        <v xml:space="preserve">  </v>
      </c>
      <c r="AP110" s="35" t="str">
        <f t="shared" si="22"/>
        <v xml:space="preserve">  </v>
      </c>
      <c r="AQ110" s="227"/>
      <c r="AR110" s="227"/>
      <c r="AS110" s="227"/>
      <c r="AT110" s="227"/>
      <c r="AU110" s="227"/>
      <c r="AV110" s="227"/>
      <c r="AW110" s="227"/>
      <c r="BD110" s="277">
        <f t="shared" si="14"/>
        <v>0</v>
      </c>
      <c r="BE110" s="278">
        <f t="shared" si="15"/>
        <v>0</v>
      </c>
      <c r="BF110" s="279">
        <f t="shared" si="16"/>
        <v>0</v>
      </c>
      <c r="BG110" s="280">
        <f t="shared" si="17"/>
        <v>0</v>
      </c>
      <c r="BH110" s="281">
        <f t="shared" si="18"/>
        <v>0</v>
      </c>
      <c r="BI110" s="282">
        <f t="shared" si="19"/>
        <v>0</v>
      </c>
      <c r="BJ110" s="283" t="str">
        <f t="shared" si="13"/>
        <v>ปรับปรุง</v>
      </c>
      <c r="BK110" s="284">
        <f t="shared" si="20"/>
        <v>3</v>
      </c>
    </row>
    <row r="111" spans="1:63" ht="14.25" customHeight="1">
      <c r="A111" s="34">
        <f t="shared" si="11"/>
        <v>16</v>
      </c>
      <c r="B111" s="34" t="str">
        <f t="shared" si="11"/>
        <v>เด็กหญิงระพี  โกมุทกลาง</v>
      </c>
      <c r="C111" s="35" t="str">
        <f t="shared" si="23"/>
        <v xml:space="preserve">  </v>
      </c>
      <c r="D111" s="35" t="str">
        <f t="shared" si="23"/>
        <v xml:space="preserve">  </v>
      </c>
      <c r="E111" s="35" t="str">
        <f t="shared" si="23"/>
        <v xml:space="preserve">  </v>
      </c>
      <c r="F111" s="35" t="str">
        <f t="shared" si="23"/>
        <v xml:space="preserve">  </v>
      </c>
      <c r="G111" s="35" t="str">
        <f t="shared" si="23"/>
        <v xml:space="preserve">  </v>
      </c>
      <c r="H111" s="35" t="str">
        <f t="shared" si="23"/>
        <v xml:space="preserve">  </v>
      </c>
      <c r="I111" s="35" t="str">
        <f t="shared" si="23"/>
        <v xml:space="preserve">  </v>
      </c>
      <c r="J111" s="35" t="str">
        <f t="shared" si="23"/>
        <v xml:space="preserve">  </v>
      </c>
      <c r="K111" s="35" t="str">
        <f t="shared" si="23"/>
        <v xml:space="preserve">  </v>
      </c>
      <c r="L111" s="35" t="str">
        <f t="shared" si="23"/>
        <v xml:space="preserve">  </v>
      </c>
      <c r="M111" s="35" t="str">
        <f t="shared" si="23"/>
        <v xml:space="preserve">  </v>
      </c>
      <c r="N111" s="35" t="str">
        <f t="shared" si="23"/>
        <v xml:space="preserve">  </v>
      </c>
      <c r="O111" s="35" t="str">
        <f t="shared" si="23"/>
        <v xml:space="preserve">  </v>
      </c>
      <c r="P111" s="35" t="str">
        <f t="shared" si="23"/>
        <v xml:space="preserve">  </v>
      </c>
      <c r="Q111" s="35" t="str">
        <f t="shared" si="23"/>
        <v xml:space="preserve">  </v>
      </c>
      <c r="R111" s="35" t="str">
        <f t="shared" si="23"/>
        <v xml:space="preserve">  </v>
      </c>
      <c r="S111" s="35" t="str">
        <f t="shared" si="23"/>
        <v xml:space="preserve">  </v>
      </c>
      <c r="T111" s="35" t="str">
        <f t="shared" si="23"/>
        <v xml:space="preserve">  </v>
      </c>
      <c r="U111" s="35" t="str">
        <f t="shared" si="23"/>
        <v xml:space="preserve">  </v>
      </c>
      <c r="V111" s="35" t="str">
        <f t="shared" si="23"/>
        <v xml:space="preserve">  </v>
      </c>
      <c r="W111" s="35" t="str">
        <f t="shared" si="23"/>
        <v xml:space="preserve">  </v>
      </c>
      <c r="X111" s="35" t="str">
        <f t="shared" si="23"/>
        <v xml:space="preserve">  </v>
      </c>
      <c r="Y111" s="35" t="str">
        <f t="shared" si="23"/>
        <v xml:space="preserve">  </v>
      </c>
      <c r="Z111" s="35" t="str">
        <f t="shared" si="23"/>
        <v xml:space="preserve">  </v>
      </c>
      <c r="AA111" s="35" t="str">
        <f t="shared" si="23"/>
        <v xml:space="preserve">  </v>
      </c>
      <c r="AB111" s="35" t="str">
        <f t="shared" si="23"/>
        <v xml:space="preserve">  </v>
      </c>
      <c r="AC111" s="35" t="str">
        <f t="shared" si="23"/>
        <v xml:space="preserve">  </v>
      </c>
      <c r="AD111" s="35" t="str">
        <f t="shared" si="23"/>
        <v xml:space="preserve">  </v>
      </c>
      <c r="AE111" s="35" t="str">
        <f t="shared" si="23"/>
        <v xml:space="preserve">  </v>
      </c>
      <c r="AF111" s="35" t="str">
        <f t="shared" si="22"/>
        <v xml:space="preserve">  </v>
      </c>
      <c r="AG111" s="35" t="str">
        <f t="shared" si="22"/>
        <v xml:space="preserve">  </v>
      </c>
      <c r="AH111" s="35" t="str">
        <f t="shared" si="22"/>
        <v xml:space="preserve">  </v>
      </c>
      <c r="AI111" s="35" t="str">
        <f t="shared" si="22"/>
        <v xml:space="preserve">  </v>
      </c>
      <c r="AJ111" s="35" t="str">
        <f t="shared" si="22"/>
        <v xml:space="preserve">  </v>
      </c>
      <c r="AK111" s="35" t="str">
        <f t="shared" si="22"/>
        <v xml:space="preserve">  </v>
      </c>
      <c r="AL111" s="35" t="str">
        <f t="shared" si="22"/>
        <v xml:space="preserve">  </v>
      </c>
      <c r="AM111" s="35" t="str">
        <f t="shared" si="22"/>
        <v xml:space="preserve">  </v>
      </c>
      <c r="AN111" s="35" t="str">
        <f t="shared" si="22"/>
        <v xml:space="preserve">  </v>
      </c>
      <c r="AO111" s="35" t="str">
        <f t="shared" si="22"/>
        <v xml:space="preserve">  </v>
      </c>
      <c r="AP111" s="35" t="str">
        <f t="shared" si="22"/>
        <v xml:space="preserve">  </v>
      </c>
      <c r="AQ111" s="227"/>
      <c r="AR111" s="227"/>
      <c r="AS111" s="227"/>
      <c r="AT111" s="227"/>
      <c r="AU111" s="227"/>
      <c r="AV111" s="227"/>
      <c r="AW111" s="227"/>
      <c r="BD111" s="277">
        <f t="shared" si="14"/>
        <v>0</v>
      </c>
      <c r="BE111" s="278">
        <f t="shared" si="15"/>
        <v>0</v>
      </c>
      <c r="BF111" s="279">
        <f t="shared" si="16"/>
        <v>0</v>
      </c>
      <c r="BG111" s="280">
        <f t="shared" si="17"/>
        <v>0</v>
      </c>
      <c r="BH111" s="281">
        <f t="shared" si="18"/>
        <v>0</v>
      </c>
      <c r="BI111" s="282">
        <f t="shared" si="19"/>
        <v>0</v>
      </c>
      <c r="BJ111" s="283" t="str">
        <f t="shared" si="13"/>
        <v>ปรับปรุง</v>
      </c>
      <c r="BK111" s="284">
        <f t="shared" si="20"/>
        <v>3</v>
      </c>
    </row>
    <row r="112" spans="1:63" ht="14.25" customHeight="1">
      <c r="A112" s="34">
        <f t="shared" ref="A112:B127" si="24">IF(A25&lt;=0,"  ",A25)</f>
        <v>17</v>
      </c>
      <c r="B112" s="34" t="str">
        <f t="shared" si="24"/>
        <v>เด็กหญิงรุ่งรัตน์  แผ้วครบุรี</v>
      </c>
      <c r="C112" s="35" t="str">
        <f t="shared" si="23"/>
        <v xml:space="preserve">  </v>
      </c>
      <c r="D112" s="35" t="str">
        <f t="shared" si="23"/>
        <v xml:space="preserve">  </v>
      </c>
      <c r="E112" s="35" t="str">
        <f t="shared" si="23"/>
        <v xml:space="preserve">  </v>
      </c>
      <c r="F112" s="35" t="str">
        <f t="shared" si="23"/>
        <v xml:space="preserve">  </v>
      </c>
      <c r="G112" s="35" t="str">
        <f t="shared" si="23"/>
        <v xml:space="preserve">  </v>
      </c>
      <c r="H112" s="35" t="str">
        <f t="shared" si="23"/>
        <v xml:space="preserve">  </v>
      </c>
      <c r="I112" s="35" t="str">
        <f t="shared" si="23"/>
        <v xml:space="preserve">  </v>
      </c>
      <c r="J112" s="35" t="str">
        <f t="shared" si="23"/>
        <v xml:space="preserve">  </v>
      </c>
      <c r="K112" s="35" t="str">
        <f t="shared" si="23"/>
        <v xml:space="preserve">  </v>
      </c>
      <c r="L112" s="35" t="str">
        <f t="shared" si="23"/>
        <v xml:space="preserve">  </v>
      </c>
      <c r="M112" s="35" t="str">
        <f t="shared" si="23"/>
        <v xml:space="preserve">  </v>
      </c>
      <c r="N112" s="35" t="str">
        <f t="shared" si="23"/>
        <v xml:space="preserve">  </v>
      </c>
      <c r="O112" s="35" t="str">
        <f t="shared" si="23"/>
        <v xml:space="preserve">  </v>
      </c>
      <c r="P112" s="35" t="str">
        <f t="shared" si="23"/>
        <v xml:space="preserve">  </v>
      </c>
      <c r="Q112" s="35" t="str">
        <f t="shared" si="23"/>
        <v xml:space="preserve">  </v>
      </c>
      <c r="R112" s="35" t="str">
        <f t="shared" si="23"/>
        <v xml:space="preserve">  </v>
      </c>
      <c r="S112" s="35" t="str">
        <f t="shared" si="23"/>
        <v xml:space="preserve">  </v>
      </c>
      <c r="T112" s="35" t="str">
        <f t="shared" si="23"/>
        <v xml:space="preserve">  </v>
      </c>
      <c r="U112" s="35" t="str">
        <f t="shared" si="23"/>
        <v xml:space="preserve">  </v>
      </c>
      <c r="V112" s="35" t="str">
        <f t="shared" si="23"/>
        <v xml:space="preserve">  </v>
      </c>
      <c r="W112" s="35" t="str">
        <f t="shared" si="23"/>
        <v xml:space="preserve">  </v>
      </c>
      <c r="X112" s="35" t="str">
        <f t="shared" si="23"/>
        <v xml:space="preserve">  </v>
      </c>
      <c r="Y112" s="35" t="str">
        <f t="shared" si="23"/>
        <v xml:space="preserve">  </v>
      </c>
      <c r="Z112" s="35" t="str">
        <f t="shared" si="23"/>
        <v xml:space="preserve">  </v>
      </c>
      <c r="AA112" s="35" t="str">
        <f t="shared" si="23"/>
        <v xml:space="preserve">  </v>
      </c>
      <c r="AB112" s="35" t="str">
        <f t="shared" si="23"/>
        <v xml:space="preserve">  </v>
      </c>
      <c r="AC112" s="35" t="str">
        <f t="shared" si="23"/>
        <v xml:space="preserve">  </v>
      </c>
      <c r="AD112" s="35" t="str">
        <f t="shared" si="23"/>
        <v xml:space="preserve">  </v>
      </c>
      <c r="AE112" s="35" t="str">
        <f t="shared" si="23"/>
        <v xml:space="preserve">  </v>
      </c>
      <c r="AF112" s="35" t="str">
        <f t="shared" si="22"/>
        <v xml:space="preserve">  </v>
      </c>
      <c r="AG112" s="35" t="str">
        <f t="shared" si="22"/>
        <v xml:space="preserve">  </v>
      </c>
      <c r="AH112" s="35" t="str">
        <f t="shared" si="22"/>
        <v xml:space="preserve">  </v>
      </c>
      <c r="AI112" s="35" t="str">
        <f t="shared" si="22"/>
        <v xml:space="preserve">  </v>
      </c>
      <c r="AJ112" s="35" t="str">
        <f t="shared" si="22"/>
        <v xml:space="preserve">  </v>
      </c>
      <c r="AK112" s="35" t="str">
        <f t="shared" si="22"/>
        <v xml:space="preserve">  </v>
      </c>
      <c r="AL112" s="35" t="str">
        <f t="shared" si="22"/>
        <v xml:space="preserve">  </v>
      </c>
      <c r="AM112" s="35" t="str">
        <f t="shared" si="22"/>
        <v xml:space="preserve">  </v>
      </c>
      <c r="AN112" s="35" t="str">
        <f t="shared" si="22"/>
        <v xml:space="preserve">  </v>
      </c>
      <c r="AO112" s="35" t="str">
        <f t="shared" si="22"/>
        <v xml:space="preserve">  </v>
      </c>
      <c r="AP112" s="35" t="str">
        <f t="shared" si="22"/>
        <v xml:space="preserve">  </v>
      </c>
      <c r="AQ112" s="227"/>
      <c r="AR112" s="227"/>
      <c r="AS112" s="227"/>
      <c r="AT112" s="227"/>
      <c r="AU112" s="227"/>
      <c r="AV112" s="227"/>
      <c r="AW112" s="227"/>
      <c r="BD112" s="277">
        <f t="shared" si="14"/>
        <v>0</v>
      </c>
      <c r="BE112" s="278">
        <f t="shared" si="15"/>
        <v>0</v>
      </c>
      <c r="BF112" s="279">
        <f t="shared" si="16"/>
        <v>0</v>
      </c>
      <c r="BG112" s="280">
        <f t="shared" si="17"/>
        <v>0</v>
      </c>
      <c r="BH112" s="281">
        <f t="shared" si="18"/>
        <v>0</v>
      </c>
      <c r="BI112" s="282">
        <f t="shared" si="19"/>
        <v>0</v>
      </c>
      <c r="BJ112" s="283" t="str">
        <f t="shared" si="13"/>
        <v>ปรับปรุง</v>
      </c>
      <c r="BK112" s="284">
        <f t="shared" si="20"/>
        <v>3</v>
      </c>
    </row>
    <row r="113" spans="1:63" ht="14.25" customHeight="1">
      <c r="A113" s="34">
        <f t="shared" si="24"/>
        <v>18</v>
      </c>
      <c r="B113" s="34" t="str">
        <f t="shared" si="24"/>
        <v>เด็กหญิงหัทยา  สายโลหิต</v>
      </c>
      <c r="C113" s="35" t="str">
        <f t="shared" si="23"/>
        <v xml:space="preserve">  </v>
      </c>
      <c r="D113" s="35" t="str">
        <f t="shared" si="23"/>
        <v xml:space="preserve">  </v>
      </c>
      <c r="E113" s="35" t="str">
        <f t="shared" si="23"/>
        <v xml:space="preserve">  </v>
      </c>
      <c r="F113" s="35" t="str">
        <f t="shared" si="23"/>
        <v xml:space="preserve">  </v>
      </c>
      <c r="G113" s="35" t="str">
        <f t="shared" si="23"/>
        <v xml:space="preserve">  </v>
      </c>
      <c r="H113" s="35" t="str">
        <f t="shared" si="23"/>
        <v xml:space="preserve">  </v>
      </c>
      <c r="I113" s="35" t="str">
        <f t="shared" si="23"/>
        <v xml:space="preserve">  </v>
      </c>
      <c r="J113" s="35" t="str">
        <f t="shared" si="23"/>
        <v xml:space="preserve">  </v>
      </c>
      <c r="K113" s="35" t="str">
        <f t="shared" si="23"/>
        <v xml:space="preserve">  </v>
      </c>
      <c r="L113" s="35" t="str">
        <f t="shared" si="23"/>
        <v xml:space="preserve">  </v>
      </c>
      <c r="M113" s="35" t="str">
        <f t="shared" si="23"/>
        <v xml:space="preserve">  </v>
      </c>
      <c r="N113" s="35" t="str">
        <f t="shared" si="23"/>
        <v xml:space="preserve">  </v>
      </c>
      <c r="O113" s="35" t="str">
        <f t="shared" si="23"/>
        <v xml:space="preserve">  </v>
      </c>
      <c r="P113" s="35" t="str">
        <f t="shared" si="23"/>
        <v xml:space="preserve">  </v>
      </c>
      <c r="Q113" s="35" t="str">
        <f t="shared" si="23"/>
        <v xml:space="preserve">  </v>
      </c>
      <c r="R113" s="35" t="str">
        <f t="shared" si="23"/>
        <v xml:space="preserve">  </v>
      </c>
      <c r="S113" s="35" t="str">
        <f t="shared" si="23"/>
        <v xml:space="preserve">  </v>
      </c>
      <c r="T113" s="35" t="str">
        <f t="shared" si="23"/>
        <v xml:space="preserve">  </v>
      </c>
      <c r="U113" s="35" t="str">
        <f t="shared" si="23"/>
        <v xml:space="preserve">  </v>
      </c>
      <c r="V113" s="35" t="str">
        <f t="shared" si="23"/>
        <v xml:space="preserve">  </v>
      </c>
      <c r="W113" s="35" t="str">
        <f t="shared" si="23"/>
        <v xml:space="preserve">  </v>
      </c>
      <c r="X113" s="35" t="str">
        <f t="shared" si="23"/>
        <v xml:space="preserve">  </v>
      </c>
      <c r="Y113" s="35" t="str">
        <f t="shared" si="23"/>
        <v xml:space="preserve">  </v>
      </c>
      <c r="Z113" s="35" t="str">
        <f t="shared" si="23"/>
        <v xml:space="preserve">  </v>
      </c>
      <c r="AA113" s="35" t="str">
        <f>IF(AA26&lt;=0,"  ",IF(AA26=AA$7,AA$6,0))</f>
        <v xml:space="preserve">  </v>
      </c>
      <c r="AB113" s="35" t="str">
        <f>IF(AB26&lt;=0,"  ",IF(AB26=AB$7,AB$6,0))</f>
        <v xml:space="preserve">  </v>
      </c>
      <c r="AC113" s="35" t="str">
        <f>IF(AC26&lt;=0,"  ",IF(AC26=AC$7,AC$6,0))</f>
        <v xml:space="preserve">  </v>
      </c>
      <c r="AD113" s="35" t="str">
        <f>IF(AD26&lt;=0,"  ",IF(AD26=AD$7,AD$6,0))</f>
        <v xml:space="preserve">  </v>
      </c>
      <c r="AE113" s="35" t="str">
        <f>IF(AE26&lt;=0,"  ",IF(AE26=AE$7,AE$6,0))</f>
        <v xml:space="preserve">  </v>
      </c>
      <c r="AF113" s="35" t="str">
        <f t="shared" si="22"/>
        <v xml:space="preserve">  </v>
      </c>
      <c r="AG113" s="35" t="str">
        <f t="shared" si="22"/>
        <v xml:space="preserve">  </v>
      </c>
      <c r="AH113" s="35" t="str">
        <f t="shared" si="22"/>
        <v xml:space="preserve">  </v>
      </c>
      <c r="AI113" s="35" t="str">
        <f t="shared" si="22"/>
        <v xml:space="preserve">  </v>
      </c>
      <c r="AJ113" s="35" t="str">
        <f t="shared" si="22"/>
        <v xml:space="preserve">  </v>
      </c>
      <c r="AK113" s="35" t="str">
        <f t="shared" si="22"/>
        <v xml:space="preserve">  </v>
      </c>
      <c r="AL113" s="35" t="str">
        <f t="shared" si="22"/>
        <v xml:space="preserve">  </v>
      </c>
      <c r="AM113" s="35" t="str">
        <f t="shared" si="22"/>
        <v xml:space="preserve">  </v>
      </c>
      <c r="AN113" s="35" t="str">
        <f t="shared" si="22"/>
        <v xml:space="preserve">  </v>
      </c>
      <c r="AO113" s="35" t="str">
        <f t="shared" si="22"/>
        <v xml:space="preserve">  </v>
      </c>
      <c r="AP113" s="35" t="str">
        <f t="shared" si="22"/>
        <v xml:space="preserve">  </v>
      </c>
      <c r="AQ113" s="227"/>
      <c r="AR113" s="227"/>
      <c r="AS113" s="227"/>
      <c r="AT113" s="227"/>
      <c r="AU113" s="227"/>
      <c r="AV113" s="227"/>
      <c r="AW113" s="227"/>
      <c r="BD113" s="277">
        <f t="shared" si="14"/>
        <v>0</v>
      </c>
      <c r="BE113" s="278">
        <f t="shared" si="15"/>
        <v>0</v>
      </c>
      <c r="BF113" s="279">
        <f t="shared" si="16"/>
        <v>0</v>
      </c>
      <c r="BG113" s="280">
        <f t="shared" si="17"/>
        <v>0</v>
      </c>
      <c r="BH113" s="281">
        <f t="shared" si="18"/>
        <v>0</v>
      </c>
      <c r="BI113" s="282">
        <f t="shared" si="19"/>
        <v>0</v>
      </c>
      <c r="BJ113" s="283" t="str">
        <f t="shared" si="13"/>
        <v>ปรับปรุง</v>
      </c>
      <c r="BK113" s="284">
        <f t="shared" si="20"/>
        <v>3</v>
      </c>
    </row>
    <row r="114" spans="1:63" ht="14.25" customHeight="1">
      <c r="A114" s="34">
        <f t="shared" si="24"/>
        <v>19</v>
      </c>
      <c r="B114" s="34" t="str">
        <f t="shared" si="24"/>
        <v>เด็กหญิงทิตยา  พุฒกลาง</v>
      </c>
      <c r="C114" s="35" t="str">
        <f t="shared" ref="C114:AE121" si="25">IF(C27&lt;=0,"  ",IF(C27=C$7,C$6,0))</f>
        <v xml:space="preserve">  </v>
      </c>
      <c r="D114" s="35" t="str">
        <f t="shared" si="25"/>
        <v xml:space="preserve">  </v>
      </c>
      <c r="E114" s="35" t="str">
        <f t="shared" si="25"/>
        <v xml:space="preserve">  </v>
      </c>
      <c r="F114" s="35" t="str">
        <f t="shared" si="25"/>
        <v xml:space="preserve">  </v>
      </c>
      <c r="G114" s="35" t="str">
        <f t="shared" si="25"/>
        <v xml:space="preserve">  </v>
      </c>
      <c r="H114" s="35" t="str">
        <f t="shared" si="25"/>
        <v xml:space="preserve">  </v>
      </c>
      <c r="I114" s="35" t="str">
        <f t="shared" si="25"/>
        <v xml:space="preserve">  </v>
      </c>
      <c r="J114" s="35" t="str">
        <f t="shared" si="25"/>
        <v xml:space="preserve">  </v>
      </c>
      <c r="K114" s="35" t="str">
        <f t="shared" si="25"/>
        <v xml:space="preserve">  </v>
      </c>
      <c r="L114" s="35" t="str">
        <f t="shared" si="25"/>
        <v xml:space="preserve">  </v>
      </c>
      <c r="M114" s="35" t="str">
        <f t="shared" si="25"/>
        <v xml:space="preserve">  </v>
      </c>
      <c r="N114" s="35" t="str">
        <f t="shared" si="25"/>
        <v xml:space="preserve">  </v>
      </c>
      <c r="O114" s="35" t="str">
        <f t="shared" si="25"/>
        <v xml:space="preserve">  </v>
      </c>
      <c r="P114" s="35" t="str">
        <f t="shared" si="25"/>
        <v xml:space="preserve">  </v>
      </c>
      <c r="Q114" s="35" t="str">
        <f t="shared" si="25"/>
        <v xml:space="preserve">  </v>
      </c>
      <c r="R114" s="35" t="str">
        <f t="shared" si="25"/>
        <v xml:space="preserve">  </v>
      </c>
      <c r="S114" s="35" t="str">
        <f t="shared" si="25"/>
        <v xml:space="preserve">  </v>
      </c>
      <c r="T114" s="35" t="str">
        <f t="shared" si="25"/>
        <v xml:space="preserve">  </v>
      </c>
      <c r="U114" s="35" t="str">
        <f t="shared" si="25"/>
        <v xml:space="preserve">  </v>
      </c>
      <c r="V114" s="35" t="str">
        <f t="shared" si="25"/>
        <v xml:space="preserve">  </v>
      </c>
      <c r="W114" s="35" t="str">
        <f t="shared" si="25"/>
        <v xml:space="preserve">  </v>
      </c>
      <c r="X114" s="35" t="str">
        <f t="shared" si="25"/>
        <v xml:space="preserve">  </v>
      </c>
      <c r="Y114" s="35" t="str">
        <f t="shared" si="25"/>
        <v xml:space="preserve">  </v>
      </c>
      <c r="Z114" s="35" t="str">
        <f t="shared" si="25"/>
        <v xml:space="preserve">  </v>
      </c>
      <c r="AA114" s="35" t="str">
        <f t="shared" si="25"/>
        <v xml:space="preserve">  </v>
      </c>
      <c r="AB114" s="35" t="str">
        <f t="shared" si="25"/>
        <v xml:space="preserve">  </v>
      </c>
      <c r="AC114" s="35" t="str">
        <f t="shared" si="25"/>
        <v xml:space="preserve">  </v>
      </c>
      <c r="AD114" s="35" t="str">
        <f t="shared" si="25"/>
        <v xml:space="preserve">  </v>
      </c>
      <c r="AE114" s="35" t="str">
        <f t="shared" si="25"/>
        <v xml:space="preserve">  </v>
      </c>
      <c r="AF114" s="35" t="str">
        <f t="shared" si="22"/>
        <v xml:space="preserve">  </v>
      </c>
      <c r="AG114" s="35" t="str">
        <f t="shared" si="22"/>
        <v xml:space="preserve">  </v>
      </c>
      <c r="AH114" s="35" t="str">
        <f t="shared" si="22"/>
        <v xml:space="preserve">  </v>
      </c>
      <c r="AI114" s="35" t="str">
        <f t="shared" si="22"/>
        <v xml:space="preserve">  </v>
      </c>
      <c r="AJ114" s="35" t="str">
        <f t="shared" si="22"/>
        <v xml:space="preserve">  </v>
      </c>
      <c r="AK114" s="35" t="str">
        <f t="shared" si="22"/>
        <v xml:space="preserve">  </v>
      </c>
      <c r="AL114" s="35" t="str">
        <f t="shared" si="22"/>
        <v xml:space="preserve">  </v>
      </c>
      <c r="AM114" s="35" t="str">
        <f t="shared" si="22"/>
        <v xml:space="preserve">  </v>
      </c>
      <c r="AN114" s="35" t="str">
        <f t="shared" si="22"/>
        <v xml:space="preserve">  </v>
      </c>
      <c r="AO114" s="35" t="str">
        <f t="shared" si="22"/>
        <v xml:space="preserve">  </v>
      </c>
      <c r="AP114" s="35" t="str">
        <f t="shared" si="22"/>
        <v xml:space="preserve">  </v>
      </c>
      <c r="AQ114" s="227"/>
      <c r="AR114" s="227"/>
      <c r="AS114" s="227"/>
      <c r="AT114" s="227"/>
      <c r="AU114" s="227"/>
      <c r="AV114" s="227"/>
      <c r="AW114" s="227"/>
      <c r="BD114" s="277">
        <f t="shared" si="14"/>
        <v>0</v>
      </c>
      <c r="BE114" s="278">
        <f t="shared" si="15"/>
        <v>0</v>
      </c>
      <c r="BF114" s="279">
        <f t="shared" si="16"/>
        <v>0</v>
      </c>
      <c r="BG114" s="280">
        <f t="shared" si="17"/>
        <v>0</v>
      </c>
      <c r="BH114" s="281">
        <f t="shared" si="18"/>
        <v>0</v>
      </c>
      <c r="BI114" s="282">
        <f t="shared" si="19"/>
        <v>0</v>
      </c>
      <c r="BJ114" s="283" t="str">
        <f t="shared" si="13"/>
        <v>ปรับปรุง</v>
      </c>
      <c r="BK114" s="284">
        <f t="shared" si="20"/>
        <v>3</v>
      </c>
    </row>
    <row r="115" spans="1:63" ht="14.25" customHeight="1">
      <c r="A115" s="34">
        <f t="shared" si="24"/>
        <v>20</v>
      </c>
      <c r="B115" s="34" t="str">
        <f t="shared" si="24"/>
        <v>เด็กหญิงจารุรัตน์  พูนพิน</v>
      </c>
      <c r="C115" s="35" t="str">
        <f t="shared" si="25"/>
        <v xml:space="preserve">  </v>
      </c>
      <c r="D115" s="35" t="str">
        <f t="shared" si="25"/>
        <v xml:space="preserve">  </v>
      </c>
      <c r="E115" s="35" t="str">
        <f t="shared" si="25"/>
        <v xml:space="preserve">  </v>
      </c>
      <c r="F115" s="35" t="str">
        <f t="shared" si="25"/>
        <v xml:space="preserve">  </v>
      </c>
      <c r="G115" s="35" t="str">
        <f t="shared" si="25"/>
        <v xml:space="preserve">  </v>
      </c>
      <c r="H115" s="35" t="str">
        <f t="shared" si="25"/>
        <v xml:space="preserve">  </v>
      </c>
      <c r="I115" s="35" t="str">
        <f t="shared" si="25"/>
        <v xml:space="preserve">  </v>
      </c>
      <c r="J115" s="35" t="str">
        <f t="shared" si="25"/>
        <v xml:space="preserve">  </v>
      </c>
      <c r="K115" s="35" t="str">
        <f t="shared" si="25"/>
        <v xml:space="preserve">  </v>
      </c>
      <c r="L115" s="35" t="str">
        <f t="shared" si="25"/>
        <v xml:space="preserve">  </v>
      </c>
      <c r="M115" s="35" t="str">
        <f t="shared" si="25"/>
        <v xml:space="preserve">  </v>
      </c>
      <c r="N115" s="35" t="str">
        <f t="shared" si="25"/>
        <v xml:space="preserve">  </v>
      </c>
      <c r="O115" s="35" t="str">
        <f t="shared" si="25"/>
        <v xml:space="preserve">  </v>
      </c>
      <c r="P115" s="35" t="str">
        <f t="shared" si="25"/>
        <v xml:space="preserve">  </v>
      </c>
      <c r="Q115" s="35" t="str">
        <f t="shared" si="25"/>
        <v xml:space="preserve">  </v>
      </c>
      <c r="R115" s="35" t="str">
        <f t="shared" si="25"/>
        <v xml:space="preserve">  </v>
      </c>
      <c r="S115" s="35" t="str">
        <f t="shared" si="25"/>
        <v xml:space="preserve">  </v>
      </c>
      <c r="T115" s="35" t="str">
        <f t="shared" si="25"/>
        <v xml:space="preserve">  </v>
      </c>
      <c r="U115" s="35" t="str">
        <f t="shared" si="25"/>
        <v xml:space="preserve">  </v>
      </c>
      <c r="V115" s="35" t="str">
        <f t="shared" si="25"/>
        <v xml:space="preserve">  </v>
      </c>
      <c r="W115" s="35" t="str">
        <f t="shared" si="25"/>
        <v xml:space="preserve">  </v>
      </c>
      <c r="X115" s="35" t="str">
        <f t="shared" si="25"/>
        <v xml:space="preserve">  </v>
      </c>
      <c r="Y115" s="35" t="str">
        <f t="shared" si="25"/>
        <v xml:space="preserve">  </v>
      </c>
      <c r="Z115" s="35" t="str">
        <f t="shared" si="25"/>
        <v xml:space="preserve">  </v>
      </c>
      <c r="AA115" s="35" t="str">
        <f t="shared" si="25"/>
        <v xml:space="preserve">  </v>
      </c>
      <c r="AB115" s="35" t="str">
        <f t="shared" si="25"/>
        <v xml:space="preserve">  </v>
      </c>
      <c r="AC115" s="35" t="str">
        <f t="shared" si="25"/>
        <v xml:space="preserve">  </v>
      </c>
      <c r="AD115" s="35" t="str">
        <f t="shared" si="25"/>
        <v xml:space="preserve">  </v>
      </c>
      <c r="AE115" s="35" t="str">
        <f t="shared" si="25"/>
        <v xml:space="preserve">  </v>
      </c>
      <c r="AF115" s="35" t="str">
        <f t="shared" si="22"/>
        <v xml:space="preserve">  </v>
      </c>
      <c r="AG115" s="35" t="str">
        <f t="shared" si="22"/>
        <v xml:space="preserve">  </v>
      </c>
      <c r="AH115" s="35" t="str">
        <f t="shared" si="22"/>
        <v xml:space="preserve">  </v>
      </c>
      <c r="AI115" s="35" t="str">
        <f t="shared" si="22"/>
        <v xml:space="preserve">  </v>
      </c>
      <c r="AJ115" s="35" t="str">
        <f t="shared" si="22"/>
        <v xml:space="preserve">  </v>
      </c>
      <c r="AK115" s="35" t="str">
        <f t="shared" si="22"/>
        <v xml:space="preserve">  </v>
      </c>
      <c r="AL115" s="35" t="str">
        <f t="shared" si="22"/>
        <v xml:space="preserve">  </v>
      </c>
      <c r="AM115" s="35" t="str">
        <f t="shared" si="22"/>
        <v xml:space="preserve">  </v>
      </c>
      <c r="AN115" s="35" t="str">
        <f t="shared" si="22"/>
        <v xml:space="preserve">  </v>
      </c>
      <c r="AO115" s="35" t="str">
        <f t="shared" si="22"/>
        <v xml:space="preserve">  </v>
      </c>
      <c r="AP115" s="35" t="str">
        <f t="shared" si="22"/>
        <v xml:space="preserve">  </v>
      </c>
      <c r="AQ115" s="227"/>
      <c r="AR115" s="227"/>
      <c r="AS115" s="227"/>
      <c r="AT115" s="227"/>
      <c r="AU115" s="227"/>
      <c r="AV115" s="227"/>
      <c r="AW115" s="227"/>
      <c r="BD115" s="277">
        <f t="shared" si="14"/>
        <v>0</v>
      </c>
      <c r="BE115" s="278">
        <f t="shared" si="15"/>
        <v>0</v>
      </c>
      <c r="BF115" s="279">
        <f t="shared" si="16"/>
        <v>0</v>
      </c>
      <c r="BG115" s="280">
        <f t="shared" si="17"/>
        <v>0</v>
      </c>
      <c r="BH115" s="281">
        <f t="shared" si="18"/>
        <v>0</v>
      </c>
      <c r="BI115" s="282">
        <f t="shared" si="19"/>
        <v>0</v>
      </c>
      <c r="BJ115" s="283" t="str">
        <f t="shared" si="13"/>
        <v>ปรับปรุง</v>
      </c>
      <c r="BK115" s="284">
        <f t="shared" si="20"/>
        <v>3</v>
      </c>
    </row>
    <row r="116" spans="1:63" ht="14.25" customHeight="1">
      <c r="A116" s="34">
        <f t="shared" si="24"/>
        <v>21</v>
      </c>
      <c r="B116" s="34" t="str">
        <f t="shared" si="24"/>
        <v>เด็กหญิงเบญจมาศ  คำสิงห์นอก</v>
      </c>
      <c r="C116" s="35" t="str">
        <f t="shared" si="25"/>
        <v xml:space="preserve">  </v>
      </c>
      <c r="D116" s="35" t="str">
        <f t="shared" si="25"/>
        <v xml:space="preserve">  </v>
      </c>
      <c r="E116" s="35" t="str">
        <f t="shared" si="25"/>
        <v xml:space="preserve">  </v>
      </c>
      <c r="F116" s="35" t="str">
        <f t="shared" si="25"/>
        <v xml:space="preserve">  </v>
      </c>
      <c r="G116" s="35" t="str">
        <f t="shared" si="25"/>
        <v xml:space="preserve">  </v>
      </c>
      <c r="H116" s="35" t="str">
        <f t="shared" si="25"/>
        <v xml:space="preserve">  </v>
      </c>
      <c r="I116" s="35" t="str">
        <f t="shared" si="25"/>
        <v xml:space="preserve">  </v>
      </c>
      <c r="J116" s="35" t="str">
        <f t="shared" si="25"/>
        <v xml:space="preserve">  </v>
      </c>
      <c r="K116" s="35" t="str">
        <f t="shared" si="25"/>
        <v xml:space="preserve">  </v>
      </c>
      <c r="L116" s="35" t="str">
        <f t="shared" si="25"/>
        <v xml:space="preserve">  </v>
      </c>
      <c r="M116" s="35" t="str">
        <f t="shared" si="25"/>
        <v xml:space="preserve">  </v>
      </c>
      <c r="N116" s="35" t="str">
        <f t="shared" si="25"/>
        <v xml:space="preserve">  </v>
      </c>
      <c r="O116" s="35" t="str">
        <f t="shared" si="25"/>
        <v xml:space="preserve">  </v>
      </c>
      <c r="P116" s="35" t="str">
        <f t="shared" si="25"/>
        <v xml:space="preserve">  </v>
      </c>
      <c r="Q116" s="35" t="str">
        <f t="shared" si="25"/>
        <v xml:space="preserve">  </v>
      </c>
      <c r="R116" s="35" t="str">
        <f t="shared" si="25"/>
        <v xml:space="preserve">  </v>
      </c>
      <c r="S116" s="35" t="str">
        <f t="shared" si="25"/>
        <v xml:space="preserve">  </v>
      </c>
      <c r="T116" s="35" t="str">
        <f t="shared" si="25"/>
        <v xml:space="preserve">  </v>
      </c>
      <c r="U116" s="35" t="str">
        <f t="shared" si="25"/>
        <v xml:space="preserve">  </v>
      </c>
      <c r="V116" s="35" t="str">
        <f t="shared" si="25"/>
        <v xml:space="preserve">  </v>
      </c>
      <c r="W116" s="35" t="str">
        <f t="shared" si="25"/>
        <v xml:space="preserve">  </v>
      </c>
      <c r="X116" s="35" t="str">
        <f t="shared" si="25"/>
        <v xml:space="preserve">  </v>
      </c>
      <c r="Y116" s="35" t="str">
        <f t="shared" si="25"/>
        <v xml:space="preserve">  </v>
      </c>
      <c r="Z116" s="35" t="str">
        <f t="shared" si="25"/>
        <v xml:space="preserve">  </v>
      </c>
      <c r="AA116" s="35" t="str">
        <f t="shared" si="25"/>
        <v xml:space="preserve">  </v>
      </c>
      <c r="AB116" s="35" t="str">
        <f t="shared" si="25"/>
        <v xml:space="preserve">  </v>
      </c>
      <c r="AC116" s="35" t="str">
        <f t="shared" si="25"/>
        <v xml:space="preserve">  </v>
      </c>
      <c r="AD116" s="35" t="str">
        <f t="shared" si="25"/>
        <v xml:space="preserve">  </v>
      </c>
      <c r="AE116" s="35" t="str">
        <f t="shared" si="25"/>
        <v xml:space="preserve">  </v>
      </c>
      <c r="AF116" s="35" t="str">
        <f t="shared" si="22"/>
        <v xml:space="preserve">  </v>
      </c>
      <c r="AG116" s="35" t="str">
        <f t="shared" si="22"/>
        <v xml:space="preserve">  </v>
      </c>
      <c r="AH116" s="35" t="str">
        <f t="shared" si="22"/>
        <v xml:space="preserve">  </v>
      </c>
      <c r="AI116" s="35" t="str">
        <f t="shared" si="22"/>
        <v xml:space="preserve">  </v>
      </c>
      <c r="AJ116" s="35" t="str">
        <f t="shared" si="22"/>
        <v xml:space="preserve">  </v>
      </c>
      <c r="AK116" s="35" t="str">
        <f t="shared" si="22"/>
        <v xml:space="preserve">  </v>
      </c>
      <c r="AL116" s="35" t="str">
        <f t="shared" si="22"/>
        <v xml:space="preserve">  </v>
      </c>
      <c r="AM116" s="35" t="str">
        <f t="shared" si="22"/>
        <v xml:space="preserve">  </v>
      </c>
      <c r="AN116" s="35" t="str">
        <f t="shared" si="22"/>
        <v xml:space="preserve">  </v>
      </c>
      <c r="AO116" s="35" t="str">
        <f t="shared" si="22"/>
        <v xml:space="preserve">  </v>
      </c>
      <c r="AP116" s="35" t="str">
        <f t="shared" si="22"/>
        <v xml:space="preserve">  </v>
      </c>
      <c r="AQ116" s="227"/>
      <c r="AR116" s="227"/>
      <c r="AS116" s="227"/>
      <c r="AT116" s="227"/>
      <c r="AU116" s="227"/>
      <c r="AV116" s="227"/>
      <c r="AW116" s="227"/>
      <c r="BD116" s="277">
        <f t="shared" si="14"/>
        <v>0</v>
      </c>
      <c r="BE116" s="278">
        <f t="shared" si="15"/>
        <v>0</v>
      </c>
      <c r="BF116" s="279">
        <f t="shared" si="16"/>
        <v>0</v>
      </c>
      <c r="BG116" s="280">
        <f t="shared" si="17"/>
        <v>0</v>
      </c>
      <c r="BH116" s="281">
        <f t="shared" si="18"/>
        <v>0</v>
      </c>
      <c r="BI116" s="282">
        <f t="shared" si="19"/>
        <v>0</v>
      </c>
      <c r="BJ116" s="283" t="str">
        <f t="shared" si="13"/>
        <v>ปรับปรุง</v>
      </c>
      <c r="BK116" s="284">
        <f t="shared" si="20"/>
        <v>3</v>
      </c>
    </row>
    <row r="117" spans="1:63" ht="14.25" customHeight="1">
      <c r="A117" s="34">
        <f t="shared" si="24"/>
        <v>22</v>
      </c>
      <c r="B117" s="34" t="str">
        <f t="shared" si="24"/>
        <v>เด็กหญิงชนัญญ์ธิดา  ฤทธิ์เดช</v>
      </c>
      <c r="C117" s="35" t="str">
        <f t="shared" si="25"/>
        <v xml:space="preserve">  </v>
      </c>
      <c r="D117" s="35" t="str">
        <f t="shared" si="25"/>
        <v xml:space="preserve">  </v>
      </c>
      <c r="E117" s="35" t="str">
        <f t="shared" si="25"/>
        <v xml:space="preserve">  </v>
      </c>
      <c r="F117" s="35" t="str">
        <f t="shared" si="25"/>
        <v xml:space="preserve">  </v>
      </c>
      <c r="G117" s="35" t="str">
        <f t="shared" si="25"/>
        <v xml:space="preserve">  </v>
      </c>
      <c r="H117" s="35" t="str">
        <f t="shared" si="25"/>
        <v xml:space="preserve">  </v>
      </c>
      <c r="I117" s="35" t="str">
        <f t="shared" si="25"/>
        <v xml:space="preserve">  </v>
      </c>
      <c r="J117" s="35" t="str">
        <f t="shared" si="25"/>
        <v xml:space="preserve">  </v>
      </c>
      <c r="K117" s="35" t="str">
        <f t="shared" si="25"/>
        <v xml:space="preserve">  </v>
      </c>
      <c r="L117" s="35" t="str">
        <f t="shared" si="25"/>
        <v xml:space="preserve">  </v>
      </c>
      <c r="M117" s="35" t="str">
        <f t="shared" si="25"/>
        <v xml:space="preserve">  </v>
      </c>
      <c r="N117" s="35" t="str">
        <f t="shared" si="25"/>
        <v xml:space="preserve">  </v>
      </c>
      <c r="O117" s="35" t="str">
        <f t="shared" si="25"/>
        <v xml:space="preserve">  </v>
      </c>
      <c r="P117" s="35" t="str">
        <f t="shared" si="25"/>
        <v xml:space="preserve">  </v>
      </c>
      <c r="Q117" s="35" t="str">
        <f t="shared" si="25"/>
        <v xml:space="preserve">  </v>
      </c>
      <c r="R117" s="35" t="str">
        <f t="shared" si="25"/>
        <v xml:space="preserve">  </v>
      </c>
      <c r="S117" s="35" t="str">
        <f t="shared" si="25"/>
        <v xml:space="preserve">  </v>
      </c>
      <c r="T117" s="35" t="str">
        <f t="shared" si="25"/>
        <v xml:space="preserve">  </v>
      </c>
      <c r="U117" s="35" t="str">
        <f t="shared" si="25"/>
        <v xml:space="preserve">  </v>
      </c>
      <c r="V117" s="35" t="str">
        <f t="shared" si="25"/>
        <v xml:space="preserve">  </v>
      </c>
      <c r="W117" s="35" t="str">
        <f t="shared" si="25"/>
        <v xml:space="preserve">  </v>
      </c>
      <c r="X117" s="35" t="str">
        <f t="shared" si="25"/>
        <v xml:space="preserve">  </v>
      </c>
      <c r="Y117" s="35" t="str">
        <f t="shared" si="25"/>
        <v xml:space="preserve">  </v>
      </c>
      <c r="Z117" s="35" t="str">
        <f t="shared" si="25"/>
        <v xml:space="preserve">  </v>
      </c>
      <c r="AA117" s="35" t="str">
        <f t="shared" si="25"/>
        <v xml:space="preserve">  </v>
      </c>
      <c r="AB117" s="35" t="str">
        <f t="shared" si="25"/>
        <v xml:space="preserve">  </v>
      </c>
      <c r="AC117" s="35" t="str">
        <f t="shared" si="25"/>
        <v xml:space="preserve">  </v>
      </c>
      <c r="AD117" s="35" t="str">
        <f t="shared" si="25"/>
        <v xml:space="preserve">  </v>
      </c>
      <c r="AE117" s="35" t="str">
        <f t="shared" si="25"/>
        <v xml:space="preserve">  </v>
      </c>
      <c r="AF117" s="35" t="str">
        <f t="shared" ref="AF117:AP128" si="26">IF(AF30&lt;=0,"  ",IF(AF30=AF$7,AF$6,0))</f>
        <v xml:space="preserve">  </v>
      </c>
      <c r="AG117" s="35" t="str">
        <f t="shared" si="26"/>
        <v xml:space="preserve">  </v>
      </c>
      <c r="AH117" s="35" t="str">
        <f t="shared" si="26"/>
        <v xml:space="preserve">  </v>
      </c>
      <c r="AI117" s="35" t="str">
        <f t="shared" si="26"/>
        <v xml:space="preserve">  </v>
      </c>
      <c r="AJ117" s="35" t="str">
        <f t="shared" si="26"/>
        <v xml:space="preserve">  </v>
      </c>
      <c r="AK117" s="35" t="str">
        <f t="shared" si="26"/>
        <v xml:space="preserve">  </v>
      </c>
      <c r="AL117" s="35" t="str">
        <f t="shared" si="26"/>
        <v xml:space="preserve">  </v>
      </c>
      <c r="AM117" s="35" t="str">
        <f t="shared" si="26"/>
        <v xml:space="preserve">  </v>
      </c>
      <c r="AN117" s="35" t="str">
        <f t="shared" si="26"/>
        <v xml:space="preserve">  </v>
      </c>
      <c r="AO117" s="35" t="str">
        <f t="shared" si="26"/>
        <v xml:space="preserve">  </v>
      </c>
      <c r="AP117" s="35" t="str">
        <f t="shared" si="26"/>
        <v xml:space="preserve">  </v>
      </c>
      <c r="AQ117" s="227"/>
      <c r="AR117" s="227"/>
      <c r="AS117" s="227"/>
      <c r="AT117" s="227"/>
      <c r="AU117" s="227"/>
      <c r="AV117" s="227"/>
      <c r="AW117" s="227"/>
      <c r="BD117" s="277">
        <f t="shared" si="14"/>
        <v>0</v>
      </c>
      <c r="BE117" s="278">
        <f t="shared" si="15"/>
        <v>0</v>
      </c>
      <c r="BF117" s="279">
        <f t="shared" si="16"/>
        <v>0</v>
      </c>
      <c r="BG117" s="280">
        <f t="shared" si="17"/>
        <v>0</v>
      </c>
      <c r="BH117" s="281">
        <f t="shared" si="18"/>
        <v>0</v>
      </c>
      <c r="BI117" s="282">
        <f t="shared" si="19"/>
        <v>0</v>
      </c>
      <c r="BJ117" s="283" t="str">
        <f t="shared" si="13"/>
        <v>ปรับปรุง</v>
      </c>
      <c r="BK117" s="284">
        <f t="shared" si="20"/>
        <v>3</v>
      </c>
    </row>
    <row r="118" spans="1:63" ht="14.25" customHeight="1">
      <c r="A118" s="34">
        <f t="shared" si="24"/>
        <v>23</v>
      </c>
      <c r="B118" s="34" t="str">
        <f t="shared" si="24"/>
        <v xml:space="preserve">  </v>
      </c>
      <c r="C118" s="35" t="str">
        <f t="shared" si="25"/>
        <v xml:space="preserve">  </v>
      </c>
      <c r="D118" s="35" t="str">
        <f t="shared" si="25"/>
        <v xml:space="preserve">  </v>
      </c>
      <c r="E118" s="35" t="str">
        <f t="shared" si="25"/>
        <v xml:space="preserve">  </v>
      </c>
      <c r="F118" s="35" t="str">
        <f t="shared" si="25"/>
        <v xml:space="preserve">  </v>
      </c>
      <c r="G118" s="35" t="str">
        <f t="shared" si="25"/>
        <v xml:space="preserve">  </v>
      </c>
      <c r="H118" s="35" t="str">
        <f t="shared" si="25"/>
        <v xml:space="preserve">  </v>
      </c>
      <c r="I118" s="35" t="str">
        <f t="shared" si="25"/>
        <v xml:space="preserve">  </v>
      </c>
      <c r="J118" s="35" t="str">
        <f t="shared" si="25"/>
        <v xml:space="preserve">  </v>
      </c>
      <c r="K118" s="35" t="str">
        <f t="shared" si="25"/>
        <v xml:space="preserve">  </v>
      </c>
      <c r="L118" s="35" t="str">
        <f t="shared" si="25"/>
        <v xml:space="preserve">  </v>
      </c>
      <c r="M118" s="35" t="str">
        <f t="shared" si="25"/>
        <v xml:space="preserve">  </v>
      </c>
      <c r="N118" s="35" t="str">
        <f t="shared" si="25"/>
        <v xml:space="preserve">  </v>
      </c>
      <c r="O118" s="35" t="str">
        <f t="shared" si="25"/>
        <v xml:space="preserve">  </v>
      </c>
      <c r="P118" s="35" t="str">
        <f t="shared" si="25"/>
        <v xml:space="preserve">  </v>
      </c>
      <c r="Q118" s="35" t="str">
        <f t="shared" si="25"/>
        <v xml:space="preserve">  </v>
      </c>
      <c r="R118" s="35" t="str">
        <f t="shared" si="25"/>
        <v xml:space="preserve">  </v>
      </c>
      <c r="S118" s="35" t="str">
        <f t="shared" si="25"/>
        <v xml:space="preserve">  </v>
      </c>
      <c r="T118" s="35" t="str">
        <f t="shared" si="25"/>
        <v xml:space="preserve">  </v>
      </c>
      <c r="U118" s="35" t="str">
        <f t="shared" si="25"/>
        <v xml:space="preserve">  </v>
      </c>
      <c r="V118" s="35" t="str">
        <f t="shared" si="25"/>
        <v xml:space="preserve">  </v>
      </c>
      <c r="W118" s="35" t="str">
        <f t="shared" si="25"/>
        <v xml:space="preserve">  </v>
      </c>
      <c r="X118" s="35" t="str">
        <f t="shared" si="25"/>
        <v xml:space="preserve">  </v>
      </c>
      <c r="Y118" s="35" t="str">
        <f t="shared" si="25"/>
        <v xml:space="preserve">  </v>
      </c>
      <c r="Z118" s="35" t="str">
        <f t="shared" si="25"/>
        <v xml:space="preserve">  </v>
      </c>
      <c r="AA118" s="35" t="str">
        <f t="shared" si="25"/>
        <v xml:space="preserve">  </v>
      </c>
      <c r="AB118" s="35" t="str">
        <f t="shared" si="25"/>
        <v xml:space="preserve">  </v>
      </c>
      <c r="AC118" s="35" t="str">
        <f t="shared" si="25"/>
        <v xml:space="preserve">  </v>
      </c>
      <c r="AD118" s="35" t="str">
        <f t="shared" si="25"/>
        <v xml:space="preserve">  </v>
      </c>
      <c r="AE118" s="35" t="str">
        <f t="shared" si="25"/>
        <v xml:space="preserve">  </v>
      </c>
      <c r="AF118" s="35" t="str">
        <f t="shared" si="26"/>
        <v xml:space="preserve">  </v>
      </c>
      <c r="AG118" s="35" t="str">
        <f t="shared" si="26"/>
        <v xml:space="preserve">  </v>
      </c>
      <c r="AH118" s="35" t="str">
        <f t="shared" si="26"/>
        <v xml:space="preserve">  </v>
      </c>
      <c r="AI118" s="35" t="str">
        <f t="shared" si="26"/>
        <v xml:space="preserve">  </v>
      </c>
      <c r="AJ118" s="35" t="str">
        <f t="shared" si="26"/>
        <v xml:space="preserve">  </v>
      </c>
      <c r="AK118" s="35" t="str">
        <f t="shared" si="26"/>
        <v xml:space="preserve">  </v>
      </c>
      <c r="AL118" s="35" t="str">
        <f t="shared" si="26"/>
        <v xml:space="preserve">  </v>
      </c>
      <c r="AM118" s="35" t="str">
        <f t="shared" si="26"/>
        <v xml:space="preserve">  </v>
      </c>
      <c r="AN118" s="35" t="str">
        <f t="shared" si="26"/>
        <v xml:space="preserve">  </v>
      </c>
      <c r="AO118" s="35" t="str">
        <f t="shared" si="26"/>
        <v xml:space="preserve">  </v>
      </c>
      <c r="AP118" s="35" t="str">
        <f t="shared" si="26"/>
        <v xml:space="preserve">  </v>
      </c>
      <c r="AQ118" s="227"/>
      <c r="AR118" s="227"/>
      <c r="AS118" s="227"/>
      <c r="AT118" s="227"/>
      <c r="AU118" s="227"/>
      <c r="AV118" s="227"/>
      <c r="AW118" s="227"/>
      <c r="BD118" s="277">
        <f t="shared" si="14"/>
        <v>0</v>
      </c>
      <c r="BE118" s="278">
        <f t="shared" si="15"/>
        <v>0</v>
      </c>
      <c r="BF118" s="279">
        <f t="shared" si="16"/>
        <v>0</v>
      </c>
      <c r="BG118" s="280">
        <f t="shared" si="17"/>
        <v>0</v>
      </c>
      <c r="BH118" s="281">
        <f t="shared" si="18"/>
        <v>0</v>
      </c>
      <c r="BI118" s="282">
        <f t="shared" si="19"/>
        <v>0</v>
      </c>
      <c r="BJ118" s="283" t="str">
        <f t="shared" si="13"/>
        <v>ปรับปรุง</v>
      </c>
      <c r="BK118" s="284">
        <f t="shared" si="20"/>
        <v>3</v>
      </c>
    </row>
    <row r="119" spans="1:63" ht="14.25" customHeight="1">
      <c r="A119" s="34">
        <f t="shared" si="24"/>
        <v>24</v>
      </c>
      <c r="B119" s="34" t="str">
        <f t="shared" si="24"/>
        <v xml:space="preserve">  </v>
      </c>
      <c r="C119" s="35" t="str">
        <f t="shared" si="25"/>
        <v xml:space="preserve">  </v>
      </c>
      <c r="D119" s="35" t="str">
        <f t="shared" si="25"/>
        <v xml:space="preserve">  </v>
      </c>
      <c r="E119" s="35" t="str">
        <f t="shared" si="25"/>
        <v xml:space="preserve">  </v>
      </c>
      <c r="F119" s="35" t="str">
        <f t="shared" si="25"/>
        <v xml:space="preserve">  </v>
      </c>
      <c r="G119" s="35" t="str">
        <f t="shared" si="25"/>
        <v xml:space="preserve">  </v>
      </c>
      <c r="H119" s="35" t="str">
        <f t="shared" si="25"/>
        <v xml:space="preserve">  </v>
      </c>
      <c r="I119" s="35" t="str">
        <f t="shared" si="25"/>
        <v xml:space="preserve">  </v>
      </c>
      <c r="J119" s="35" t="str">
        <f t="shared" si="25"/>
        <v xml:space="preserve">  </v>
      </c>
      <c r="K119" s="35" t="str">
        <f t="shared" si="25"/>
        <v xml:space="preserve">  </v>
      </c>
      <c r="L119" s="35" t="str">
        <f t="shared" si="25"/>
        <v xml:space="preserve">  </v>
      </c>
      <c r="M119" s="35" t="str">
        <f t="shared" si="25"/>
        <v xml:space="preserve">  </v>
      </c>
      <c r="N119" s="35" t="str">
        <f t="shared" si="25"/>
        <v xml:space="preserve">  </v>
      </c>
      <c r="O119" s="35" t="str">
        <f t="shared" si="25"/>
        <v xml:space="preserve">  </v>
      </c>
      <c r="P119" s="35" t="str">
        <f t="shared" si="25"/>
        <v xml:space="preserve">  </v>
      </c>
      <c r="Q119" s="35" t="str">
        <f t="shared" si="25"/>
        <v xml:space="preserve">  </v>
      </c>
      <c r="R119" s="35" t="str">
        <f t="shared" si="25"/>
        <v xml:space="preserve">  </v>
      </c>
      <c r="S119" s="35" t="str">
        <f t="shared" si="25"/>
        <v xml:space="preserve">  </v>
      </c>
      <c r="T119" s="35" t="str">
        <f t="shared" si="25"/>
        <v xml:space="preserve">  </v>
      </c>
      <c r="U119" s="35" t="str">
        <f t="shared" si="25"/>
        <v xml:space="preserve">  </v>
      </c>
      <c r="V119" s="35" t="str">
        <f t="shared" si="25"/>
        <v xml:space="preserve">  </v>
      </c>
      <c r="W119" s="35" t="str">
        <f t="shared" si="25"/>
        <v xml:space="preserve">  </v>
      </c>
      <c r="X119" s="35" t="str">
        <f t="shared" si="25"/>
        <v xml:space="preserve">  </v>
      </c>
      <c r="Y119" s="35" t="str">
        <f t="shared" si="25"/>
        <v xml:space="preserve">  </v>
      </c>
      <c r="Z119" s="35" t="str">
        <f t="shared" si="25"/>
        <v xml:space="preserve">  </v>
      </c>
      <c r="AA119" s="35" t="str">
        <f t="shared" si="25"/>
        <v xml:space="preserve">  </v>
      </c>
      <c r="AB119" s="35" t="str">
        <f t="shared" si="25"/>
        <v xml:space="preserve">  </v>
      </c>
      <c r="AC119" s="35" t="str">
        <f t="shared" si="25"/>
        <v xml:space="preserve">  </v>
      </c>
      <c r="AD119" s="35" t="str">
        <f t="shared" si="25"/>
        <v xml:space="preserve">  </v>
      </c>
      <c r="AE119" s="35" t="str">
        <f t="shared" si="25"/>
        <v xml:space="preserve">  </v>
      </c>
      <c r="AF119" s="35" t="str">
        <f t="shared" si="26"/>
        <v xml:space="preserve">  </v>
      </c>
      <c r="AG119" s="35" t="str">
        <f t="shared" si="26"/>
        <v xml:space="preserve">  </v>
      </c>
      <c r="AH119" s="35" t="str">
        <f t="shared" si="26"/>
        <v xml:space="preserve">  </v>
      </c>
      <c r="AI119" s="35" t="str">
        <f t="shared" si="26"/>
        <v xml:space="preserve">  </v>
      </c>
      <c r="AJ119" s="35" t="str">
        <f t="shared" si="26"/>
        <v xml:space="preserve">  </v>
      </c>
      <c r="AK119" s="35" t="str">
        <f t="shared" si="26"/>
        <v xml:space="preserve">  </v>
      </c>
      <c r="AL119" s="35" t="str">
        <f t="shared" si="26"/>
        <v xml:space="preserve">  </v>
      </c>
      <c r="AM119" s="35" t="str">
        <f t="shared" si="26"/>
        <v xml:space="preserve">  </v>
      </c>
      <c r="AN119" s="35" t="str">
        <f t="shared" si="26"/>
        <v xml:space="preserve">  </v>
      </c>
      <c r="AO119" s="35" t="str">
        <f t="shared" si="26"/>
        <v xml:space="preserve">  </v>
      </c>
      <c r="AP119" s="35" t="str">
        <f t="shared" si="26"/>
        <v xml:space="preserve">  </v>
      </c>
      <c r="AQ119" s="227"/>
      <c r="AR119" s="227"/>
      <c r="AS119" s="227"/>
      <c r="AT119" s="227"/>
      <c r="AU119" s="227"/>
      <c r="AV119" s="227"/>
      <c r="AW119" s="227"/>
      <c r="BD119" s="277">
        <f t="shared" si="14"/>
        <v>0</v>
      </c>
      <c r="BE119" s="278">
        <f t="shared" si="15"/>
        <v>0</v>
      </c>
      <c r="BF119" s="279">
        <f t="shared" si="16"/>
        <v>0</v>
      </c>
      <c r="BG119" s="280">
        <f t="shared" si="17"/>
        <v>0</v>
      </c>
      <c r="BH119" s="281">
        <f t="shared" si="18"/>
        <v>0</v>
      </c>
      <c r="BI119" s="282">
        <f t="shared" si="19"/>
        <v>0</v>
      </c>
      <c r="BJ119" s="283" t="str">
        <f t="shared" si="13"/>
        <v>ปรับปรุง</v>
      </c>
      <c r="BK119" s="284">
        <f t="shared" si="20"/>
        <v>3</v>
      </c>
    </row>
    <row r="120" spans="1:63" ht="14.25" customHeight="1">
      <c r="A120" s="34">
        <f t="shared" si="24"/>
        <v>25</v>
      </c>
      <c r="B120" s="34" t="str">
        <f t="shared" si="24"/>
        <v xml:space="preserve">  </v>
      </c>
      <c r="C120" s="35" t="str">
        <f t="shared" si="25"/>
        <v xml:space="preserve">  </v>
      </c>
      <c r="D120" s="35" t="str">
        <f t="shared" si="25"/>
        <v xml:space="preserve">  </v>
      </c>
      <c r="E120" s="35" t="str">
        <f t="shared" si="25"/>
        <v xml:space="preserve">  </v>
      </c>
      <c r="F120" s="35" t="str">
        <f t="shared" si="25"/>
        <v xml:space="preserve">  </v>
      </c>
      <c r="G120" s="35" t="str">
        <f t="shared" si="25"/>
        <v xml:space="preserve">  </v>
      </c>
      <c r="H120" s="35" t="str">
        <f t="shared" si="25"/>
        <v xml:space="preserve">  </v>
      </c>
      <c r="I120" s="35" t="str">
        <f t="shared" si="25"/>
        <v xml:space="preserve">  </v>
      </c>
      <c r="J120" s="35" t="str">
        <f t="shared" si="25"/>
        <v xml:space="preserve">  </v>
      </c>
      <c r="K120" s="35" t="str">
        <f t="shared" si="25"/>
        <v xml:space="preserve">  </v>
      </c>
      <c r="L120" s="35" t="str">
        <f t="shared" si="25"/>
        <v xml:space="preserve">  </v>
      </c>
      <c r="M120" s="35" t="str">
        <f t="shared" si="25"/>
        <v xml:space="preserve">  </v>
      </c>
      <c r="N120" s="35" t="str">
        <f t="shared" si="25"/>
        <v xml:space="preserve">  </v>
      </c>
      <c r="O120" s="35" t="str">
        <f t="shared" si="25"/>
        <v xml:space="preserve">  </v>
      </c>
      <c r="P120" s="35" t="str">
        <f t="shared" si="25"/>
        <v xml:space="preserve">  </v>
      </c>
      <c r="Q120" s="35" t="str">
        <f t="shared" si="25"/>
        <v xml:space="preserve">  </v>
      </c>
      <c r="R120" s="35" t="str">
        <f t="shared" si="25"/>
        <v xml:space="preserve">  </v>
      </c>
      <c r="S120" s="35" t="str">
        <f t="shared" si="25"/>
        <v xml:space="preserve">  </v>
      </c>
      <c r="T120" s="35" t="str">
        <f t="shared" si="25"/>
        <v xml:space="preserve">  </v>
      </c>
      <c r="U120" s="35" t="str">
        <f t="shared" si="25"/>
        <v xml:space="preserve">  </v>
      </c>
      <c r="V120" s="35" t="str">
        <f t="shared" si="25"/>
        <v xml:space="preserve">  </v>
      </c>
      <c r="W120" s="35" t="str">
        <f t="shared" si="25"/>
        <v xml:space="preserve">  </v>
      </c>
      <c r="X120" s="35" t="str">
        <f t="shared" si="25"/>
        <v xml:space="preserve">  </v>
      </c>
      <c r="Y120" s="35" t="str">
        <f t="shared" si="25"/>
        <v xml:space="preserve">  </v>
      </c>
      <c r="Z120" s="35" t="str">
        <f t="shared" si="25"/>
        <v xml:space="preserve">  </v>
      </c>
      <c r="AA120" s="35" t="str">
        <f t="shared" si="25"/>
        <v xml:space="preserve">  </v>
      </c>
      <c r="AB120" s="35" t="str">
        <f t="shared" si="25"/>
        <v xml:space="preserve">  </v>
      </c>
      <c r="AC120" s="35" t="str">
        <f t="shared" si="25"/>
        <v xml:space="preserve">  </v>
      </c>
      <c r="AD120" s="35" t="str">
        <f t="shared" si="25"/>
        <v xml:space="preserve">  </v>
      </c>
      <c r="AE120" s="35" t="str">
        <f t="shared" si="25"/>
        <v xml:space="preserve">  </v>
      </c>
      <c r="AF120" s="35" t="str">
        <f t="shared" si="26"/>
        <v xml:space="preserve">  </v>
      </c>
      <c r="AG120" s="35" t="str">
        <f t="shared" si="26"/>
        <v xml:space="preserve">  </v>
      </c>
      <c r="AH120" s="35" t="str">
        <f t="shared" si="26"/>
        <v xml:space="preserve">  </v>
      </c>
      <c r="AI120" s="35" t="str">
        <f t="shared" si="26"/>
        <v xml:space="preserve">  </v>
      </c>
      <c r="AJ120" s="35" t="str">
        <f t="shared" si="26"/>
        <v xml:space="preserve">  </v>
      </c>
      <c r="AK120" s="35" t="str">
        <f t="shared" si="26"/>
        <v xml:space="preserve">  </v>
      </c>
      <c r="AL120" s="35" t="str">
        <f t="shared" si="26"/>
        <v xml:space="preserve">  </v>
      </c>
      <c r="AM120" s="35" t="str">
        <f t="shared" si="26"/>
        <v xml:space="preserve">  </v>
      </c>
      <c r="AN120" s="35" t="str">
        <f t="shared" si="26"/>
        <v xml:space="preserve">  </v>
      </c>
      <c r="AO120" s="35" t="str">
        <f t="shared" si="26"/>
        <v xml:space="preserve">  </v>
      </c>
      <c r="AP120" s="35" t="str">
        <f t="shared" si="26"/>
        <v xml:space="preserve">  </v>
      </c>
      <c r="AQ120" s="227"/>
      <c r="AR120" s="227"/>
      <c r="AS120" s="227"/>
      <c r="AT120" s="227"/>
      <c r="AU120" s="227"/>
      <c r="AV120" s="227"/>
      <c r="AW120" s="227"/>
      <c r="BD120" s="277">
        <f t="shared" si="14"/>
        <v>0</v>
      </c>
      <c r="BE120" s="278">
        <f t="shared" si="15"/>
        <v>0</v>
      </c>
      <c r="BF120" s="279">
        <f t="shared" si="16"/>
        <v>0</v>
      </c>
      <c r="BG120" s="280">
        <f t="shared" si="17"/>
        <v>0</v>
      </c>
      <c r="BH120" s="281">
        <f t="shared" si="18"/>
        <v>0</v>
      </c>
      <c r="BI120" s="282">
        <f t="shared" si="19"/>
        <v>0</v>
      </c>
      <c r="BJ120" s="283" t="str">
        <f t="shared" si="13"/>
        <v>ปรับปรุง</v>
      </c>
      <c r="BK120" s="284">
        <f t="shared" si="20"/>
        <v>3</v>
      </c>
    </row>
    <row r="121" spans="1:63" ht="14.25" customHeight="1">
      <c r="A121" s="34">
        <f t="shared" si="24"/>
        <v>26</v>
      </c>
      <c r="B121" s="34" t="str">
        <f t="shared" si="24"/>
        <v xml:space="preserve">  </v>
      </c>
      <c r="C121" s="35" t="str">
        <f t="shared" si="25"/>
        <v xml:space="preserve">  </v>
      </c>
      <c r="D121" s="35" t="str">
        <f t="shared" si="25"/>
        <v xml:space="preserve">  </v>
      </c>
      <c r="E121" s="35" t="str">
        <f t="shared" si="25"/>
        <v xml:space="preserve">  </v>
      </c>
      <c r="F121" s="35" t="str">
        <f t="shared" si="25"/>
        <v xml:space="preserve">  </v>
      </c>
      <c r="G121" s="35" t="str">
        <f t="shared" si="25"/>
        <v xml:space="preserve">  </v>
      </c>
      <c r="H121" s="35" t="str">
        <f t="shared" si="25"/>
        <v xml:space="preserve">  </v>
      </c>
      <c r="I121" s="35" t="str">
        <f t="shared" si="25"/>
        <v xml:space="preserve">  </v>
      </c>
      <c r="J121" s="35" t="str">
        <f t="shared" si="25"/>
        <v xml:space="preserve">  </v>
      </c>
      <c r="K121" s="35" t="str">
        <f t="shared" si="25"/>
        <v xml:space="preserve">  </v>
      </c>
      <c r="L121" s="35" t="str">
        <f t="shared" si="25"/>
        <v xml:space="preserve">  </v>
      </c>
      <c r="M121" s="35" t="str">
        <f t="shared" si="25"/>
        <v xml:space="preserve">  </v>
      </c>
      <c r="N121" s="35" t="str">
        <f t="shared" si="25"/>
        <v xml:space="preserve">  </v>
      </c>
      <c r="O121" s="35" t="str">
        <f t="shared" si="25"/>
        <v xml:space="preserve">  </v>
      </c>
      <c r="P121" s="35" t="str">
        <f t="shared" si="25"/>
        <v xml:space="preserve">  </v>
      </c>
      <c r="Q121" s="35" t="str">
        <f t="shared" si="25"/>
        <v xml:space="preserve">  </v>
      </c>
      <c r="R121" s="35" t="str">
        <f t="shared" si="25"/>
        <v xml:space="preserve">  </v>
      </c>
      <c r="S121" s="35" t="str">
        <f t="shared" si="25"/>
        <v xml:space="preserve">  </v>
      </c>
      <c r="T121" s="35" t="str">
        <f t="shared" si="25"/>
        <v xml:space="preserve">  </v>
      </c>
      <c r="U121" s="35" t="str">
        <f t="shared" si="25"/>
        <v xml:space="preserve">  </v>
      </c>
      <c r="V121" s="35" t="str">
        <f t="shared" si="25"/>
        <v xml:space="preserve">  </v>
      </c>
      <c r="W121" s="35" t="str">
        <f t="shared" si="25"/>
        <v xml:space="preserve">  </v>
      </c>
      <c r="X121" s="35" t="str">
        <f t="shared" si="25"/>
        <v xml:space="preserve">  </v>
      </c>
      <c r="Y121" s="35" t="str">
        <f t="shared" si="25"/>
        <v xml:space="preserve">  </v>
      </c>
      <c r="Z121" s="35" t="str">
        <f t="shared" si="25"/>
        <v xml:space="preserve">  </v>
      </c>
      <c r="AA121" s="35" t="str">
        <f>IF(AA34&lt;=0,"  ",IF(AA34=AA$7,AA$6,0))</f>
        <v xml:space="preserve">  </v>
      </c>
      <c r="AB121" s="35" t="str">
        <f>IF(AB34&lt;=0,"  ",IF(AB34=AB$7,AB$6,0))</f>
        <v xml:space="preserve">  </v>
      </c>
      <c r="AC121" s="35" t="str">
        <f>IF(AC34&lt;=0,"  ",IF(AC34=AC$7,AC$6,0))</f>
        <v xml:space="preserve">  </v>
      </c>
      <c r="AD121" s="35" t="str">
        <f>IF(AD34&lt;=0,"  ",IF(AD34=AD$7,AD$6,0))</f>
        <v xml:space="preserve">  </v>
      </c>
      <c r="AE121" s="35" t="str">
        <f>IF(AE34&lt;=0,"  ",IF(AE34=AE$7,AE$6,0))</f>
        <v xml:space="preserve">  </v>
      </c>
      <c r="AF121" s="35" t="str">
        <f t="shared" si="26"/>
        <v xml:space="preserve">  </v>
      </c>
      <c r="AG121" s="35" t="str">
        <f t="shared" si="26"/>
        <v xml:space="preserve">  </v>
      </c>
      <c r="AH121" s="35" t="str">
        <f t="shared" si="26"/>
        <v xml:space="preserve">  </v>
      </c>
      <c r="AI121" s="35" t="str">
        <f t="shared" si="26"/>
        <v xml:space="preserve">  </v>
      </c>
      <c r="AJ121" s="35" t="str">
        <f t="shared" si="26"/>
        <v xml:space="preserve">  </v>
      </c>
      <c r="AK121" s="35" t="str">
        <f t="shared" si="26"/>
        <v xml:space="preserve">  </v>
      </c>
      <c r="AL121" s="35" t="str">
        <f t="shared" si="26"/>
        <v xml:space="preserve">  </v>
      </c>
      <c r="AM121" s="35" t="str">
        <f t="shared" si="26"/>
        <v xml:space="preserve">  </v>
      </c>
      <c r="AN121" s="35" t="str">
        <f t="shared" si="26"/>
        <v xml:space="preserve">  </v>
      </c>
      <c r="AO121" s="35" t="str">
        <f t="shared" si="26"/>
        <v xml:space="preserve">  </v>
      </c>
      <c r="AP121" s="35" t="str">
        <f t="shared" si="26"/>
        <v xml:space="preserve">  </v>
      </c>
      <c r="AQ121" s="227"/>
      <c r="AR121" s="227"/>
      <c r="AS121" s="227"/>
      <c r="AT121" s="227"/>
      <c r="AU121" s="227"/>
      <c r="AV121" s="227"/>
      <c r="AW121" s="227"/>
      <c r="BD121" s="277">
        <f t="shared" si="14"/>
        <v>0</v>
      </c>
      <c r="BE121" s="278">
        <f t="shared" si="15"/>
        <v>0</v>
      </c>
      <c r="BF121" s="279">
        <f t="shared" si="16"/>
        <v>0</v>
      </c>
      <c r="BG121" s="280">
        <f t="shared" si="17"/>
        <v>0</v>
      </c>
      <c r="BH121" s="281">
        <f t="shared" si="18"/>
        <v>0</v>
      </c>
      <c r="BI121" s="282">
        <f t="shared" si="19"/>
        <v>0</v>
      </c>
      <c r="BJ121" s="283" t="str">
        <f t="shared" si="13"/>
        <v>ปรับปรุง</v>
      </c>
      <c r="BK121" s="284">
        <f t="shared" si="20"/>
        <v>3</v>
      </c>
    </row>
    <row r="122" spans="1:63" ht="14.25" customHeight="1">
      <c r="A122" s="34">
        <f t="shared" si="24"/>
        <v>27</v>
      </c>
      <c r="B122" s="34" t="str">
        <f t="shared" si="24"/>
        <v xml:space="preserve">  </v>
      </c>
      <c r="C122" s="35" t="str">
        <f t="shared" ref="C122:AE129" si="27">IF(C35&lt;=0,"  ",IF(C35=C$7,C$6,0))</f>
        <v xml:space="preserve">  </v>
      </c>
      <c r="D122" s="35" t="str">
        <f t="shared" si="27"/>
        <v xml:space="preserve">  </v>
      </c>
      <c r="E122" s="35" t="str">
        <f t="shared" si="27"/>
        <v xml:space="preserve">  </v>
      </c>
      <c r="F122" s="35" t="str">
        <f t="shared" si="27"/>
        <v xml:space="preserve">  </v>
      </c>
      <c r="G122" s="35" t="str">
        <f t="shared" si="27"/>
        <v xml:space="preserve">  </v>
      </c>
      <c r="H122" s="35" t="str">
        <f t="shared" si="27"/>
        <v xml:space="preserve">  </v>
      </c>
      <c r="I122" s="35" t="str">
        <f t="shared" si="27"/>
        <v xml:space="preserve">  </v>
      </c>
      <c r="J122" s="35" t="str">
        <f t="shared" si="27"/>
        <v xml:space="preserve">  </v>
      </c>
      <c r="K122" s="35" t="str">
        <f t="shared" si="27"/>
        <v xml:space="preserve">  </v>
      </c>
      <c r="L122" s="35" t="str">
        <f t="shared" si="27"/>
        <v xml:space="preserve">  </v>
      </c>
      <c r="M122" s="35" t="str">
        <f t="shared" si="27"/>
        <v xml:space="preserve">  </v>
      </c>
      <c r="N122" s="35" t="str">
        <f t="shared" si="27"/>
        <v xml:space="preserve">  </v>
      </c>
      <c r="O122" s="35" t="str">
        <f t="shared" si="27"/>
        <v xml:space="preserve">  </v>
      </c>
      <c r="P122" s="35" t="str">
        <f t="shared" si="27"/>
        <v xml:space="preserve">  </v>
      </c>
      <c r="Q122" s="35" t="str">
        <f t="shared" si="27"/>
        <v xml:space="preserve">  </v>
      </c>
      <c r="R122" s="35" t="str">
        <f t="shared" si="27"/>
        <v xml:space="preserve">  </v>
      </c>
      <c r="S122" s="35" t="str">
        <f t="shared" si="27"/>
        <v xml:space="preserve">  </v>
      </c>
      <c r="T122" s="35" t="str">
        <f t="shared" si="27"/>
        <v xml:space="preserve">  </v>
      </c>
      <c r="U122" s="35" t="str">
        <f t="shared" si="27"/>
        <v xml:space="preserve">  </v>
      </c>
      <c r="V122" s="35" t="str">
        <f t="shared" si="27"/>
        <v xml:space="preserve">  </v>
      </c>
      <c r="W122" s="35" t="str">
        <f t="shared" si="27"/>
        <v xml:space="preserve">  </v>
      </c>
      <c r="X122" s="35" t="str">
        <f t="shared" si="27"/>
        <v xml:space="preserve">  </v>
      </c>
      <c r="Y122" s="35" t="str">
        <f t="shared" si="27"/>
        <v xml:space="preserve">  </v>
      </c>
      <c r="Z122" s="35" t="str">
        <f t="shared" si="27"/>
        <v xml:space="preserve">  </v>
      </c>
      <c r="AA122" s="35" t="str">
        <f t="shared" si="27"/>
        <v xml:space="preserve">  </v>
      </c>
      <c r="AB122" s="35" t="str">
        <f t="shared" si="27"/>
        <v xml:space="preserve">  </v>
      </c>
      <c r="AC122" s="35" t="str">
        <f t="shared" si="27"/>
        <v xml:space="preserve">  </v>
      </c>
      <c r="AD122" s="35" t="str">
        <f t="shared" si="27"/>
        <v xml:space="preserve">  </v>
      </c>
      <c r="AE122" s="35" t="str">
        <f t="shared" si="27"/>
        <v xml:space="preserve">  </v>
      </c>
      <c r="AF122" s="35" t="str">
        <f t="shared" si="26"/>
        <v xml:space="preserve">  </v>
      </c>
      <c r="AG122" s="35" t="str">
        <f t="shared" si="26"/>
        <v xml:space="preserve">  </v>
      </c>
      <c r="AH122" s="35" t="str">
        <f t="shared" si="26"/>
        <v xml:space="preserve">  </v>
      </c>
      <c r="AI122" s="35" t="str">
        <f t="shared" si="26"/>
        <v xml:space="preserve">  </v>
      </c>
      <c r="AJ122" s="35" t="str">
        <f t="shared" si="26"/>
        <v xml:space="preserve">  </v>
      </c>
      <c r="AK122" s="35" t="str">
        <f t="shared" si="26"/>
        <v xml:space="preserve">  </v>
      </c>
      <c r="AL122" s="35" t="str">
        <f t="shared" si="26"/>
        <v xml:space="preserve">  </v>
      </c>
      <c r="AM122" s="35" t="str">
        <f t="shared" si="26"/>
        <v xml:space="preserve">  </v>
      </c>
      <c r="AN122" s="35" t="str">
        <f t="shared" si="26"/>
        <v xml:space="preserve">  </v>
      </c>
      <c r="AO122" s="35" t="str">
        <f t="shared" si="26"/>
        <v xml:space="preserve">  </v>
      </c>
      <c r="AP122" s="35" t="str">
        <f t="shared" si="26"/>
        <v xml:space="preserve">  </v>
      </c>
      <c r="AQ122" s="227"/>
      <c r="AR122" s="227"/>
      <c r="AS122" s="227"/>
      <c r="AT122" s="227"/>
      <c r="AU122" s="227"/>
      <c r="AV122" s="227"/>
      <c r="AW122" s="227"/>
      <c r="BD122" s="277">
        <f t="shared" si="14"/>
        <v>0</v>
      </c>
      <c r="BE122" s="278">
        <f t="shared" si="15"/>
        <v>0</v>
      </c>
      <c r="BF122" s="279">
        <f t="shared" si="16"/>
        <v>0</v>
      </c>
      <c r="BG122" s="280">
        <f t="shared" si="17"/>
        <v>0</v>
      </c>
      <c r="BH122" s="281">
        <f t="shared" si="18"/>
        <v>0</v>
      </c>
      <c r="BI122" s="282">
        <f t="shared" si="19"/>
        <v>0</v>
      </c>
      <c r="BJ122" s="283" t="str">
        <f t="shared" si="13"/>
        <v>ปรับปรุง</v>
      </c>
      <c r="BK122" s="284">
        <f t="shared" si="20"/>
        <v>3</v>
      </c>
    </row>
    <row r="123" spans="1:63" ht="14.25" customHeight="1">
      <c r="A123" s="34">
        <f t="shared" si="24"/>
        <v>28</v>
      </c>
      <c r="B123" s="34" t="str">
        <f t="shared" si="24"/>
        <v xml:space="preserve">  </v>
      </c>
      <c r="C123" s="35" t="str">
        <f t="shared" si="27"/>
        <v xml:space="preserve">  </v>
      </c>
      <c r="D123" s="35" t="str">
        <f t="shared" si="27"/>
        <v xml:space="preserve">  </v>
      </c>
      <c r="E123" s="35" t="str">
        <f t="shared" si="27"/>
        <v xml:space="preserve">  </v>
      </c>
      <c r="F123" s="35" t="str">
        <f t="shared" si="27"/>
        <v xml:space="preserve">  </v>
      </c>
      <c r="G123" s="35" t="str">
        <f t="shared" si="27"/>
        <v xml:space="preserve">  </v>
      </c>
      <c r="H123" s="35" t="str">
        <f t="shared" si="27"/>
        <v xml:space="preserve">  </v>
      </c>
      <c r="I123" s="35" t="str">
        <f t="shared" si="27"/>
        <v xml:space="preserve">  </v>
      </c>
      <c r="J123" s="35" t="str">
        <f t="shared" si="27"/>
        <v xml:space="preserve">  </v>
      </c>
      <c r="K123" s="35" t="str">
        <f t="shared" si="27"/>
        <v xml:space="preserve">  </v>
      </c>
      <c r="L123" s="35" t="str">
        <f t="shared" si="27"/>
        <v xml:space="preserve">  </v>
      </c>
      <c r="M123" s="35" t="str">
        <f t="shared" si="27"/>
        <v xml:space="preserve">  </v>
      </c>
      <c r="N123" s="35" t="str">
        <f t="shared" si="27"/>
        <v xml:space="preserve">  </v>
      </c>
      <c r="O123" s="35" t="str">
        <f t="shared" si="27"/>
        <v xml:space="preserve">  </v>
      </c>
      <c r="P123" s="35" t="str">
        <f t="shared" si="27"/>
        <v xml:space="preserve">  </v>
      </c>
      <c r="Q123" s="35" t="str">
        <f t="shared" si="27"/>
        <v xml:space="preserve">  </v>
      </c>
      <c r="R123" s="35" t="str">
        <f t="shared" si="27"/>
        <v xml:space="preserve">  </v>
      </c>
      <c r="S123" s="35" t="str">
        <f t="shared" si="27"/>
        <v xml:space="preserve">  </v>
      </c>
      <c r="T123" s="35" t="str">
        <f t="shared" si="27"/>
        <v xml:space="preserve">  </v>
      </c>
      <c r="U123" s="35" t="str">
        <f t="shared" si="27"/>
        <v xml:space="preserve">  </v>
      </c>
      <c r="V123" s="35" t="str">
        <f t="shared" si="27"/>
        <v xml:space="preserve">  </v>
      </c>
      <c r="W123" s="35" t="str">
        <f t="shared" si="27"/>
        <v xml:space="preserve">  </v>
      </c>
      <c r="X123" s="35" t="str">
        <f t="shared" si="27"/>
        <v xml:space="preserve">  </v>
      </c>
      <c r="Y123" s="35" t="str">
        <f t="shared" si="27"/>
        <v xml:space="preserve">  </v>
      </c>
      <c r="Z123" s="35" t="str">
        <f t="shared" si="27"/>
        <v xml:space="preserve">  </v>
      </c>
      <c r="AA123" s="35" t="str">
        <f t="shared" si="27"/>
        <v xml:space="preserve">  </v>
      </c>
      <c r="AB123" s="35" t="str">
        <f t="shared" si="27"/>
        <v xml:space="preserve">  </v>
      </c>
      <c r="AC123" s="35" t="str">
        <f t="shared" si="27"/>
        <v xml:space="preserve">  </v>
      </c>
      <c r="AD123" s="35" t="str">
        <f t="shared" si="27"/>
        <v xml:space="preserve">  </v>
      </c>
      <c r="AE123" s="35" t="str">
        <f t="shared" si="27"/>
        <v xml:space="preserve">  </v>
      </c>
      <c r="AF123" s="35" t="str">
        <f t="shared" si="26"/>
        <v xml:space="preserve">  </v>
      </c>
      <c r="AG123" s="35" t="str">
        <f t="shared" si="26"/>
        <v xml:space="preserve">  </v>
      </c>
      <c r="AH123" s="35" t="str">
        <f t="shared" si="26"/>
        <v xml:space="preserve">  </v>
      </c>
      <c r="AI123" s="35" t="str">
        <f t="shared" si="26"/>
        <v xml:space="preserve">  </v>
      </c>
      <c r="AJ123" s="35" t="str">
        <f t="shared" si="26"/>
        <v xml:space="preserve">  </v>
      </c>
      <c r="AK123" s="35" t="str">
        <f t="shared" si="26"/>
        <v xml:space="preserve">  </v>
      </c>
      <c r="AL123" s="35" t="str">
        <f t="shared" si="26"/>
        <v xml:space="preserve">  </v>
      </c>
      <c r="AM123" s="35" t="str">
        <f t="shared" si="26"/>
        <v xml:space="preserve">  </v>
      </c>
      <c r="AN123" s="35" t="str">
        <f t="shared" si="26"/>
        <v xml:space="preserve">  </v>
      </c>
      <c r="AO123" s="35" t="str">
        <f t="shared" si="26"/>
        <v xml:space="preserve">  </v>
      </c>
      <c r="AP123" s="35" t="str">
        <f t="shared" si="26"/>
        <v xml:space="preserve">  </v>
      </c>
      <c r="AQ123" s="227"/>
      <c r="AR123" s="227"/>
      <c r="AS123" s="227"/>
      <c r="AT123" s="227"/>
      <c r="AU123" s="227"/>
      <c r="AV123" s="227"/>
      <c r="AW123" s="227"/>
      <c r="BD123" s="277">
        <f t="shared" si="14"/>
        <v>0</v>
      </c>
      <c r="BE123" s="278">
        <f t="shared" si="15"/>
        <v>0</v>
      </c>
      <c r="BF123" s="279">
        <f t="shared" si="16"/>
        <v>0</v>
      </c>
      <c r="BG123" s="280">
        <f t="shared" si="17"/>
        <v>0</v>
      </c>
      <c r="BH123" s="281">
        <f t="shared" si="18"/>
        <v>0</v>
      </c>
      <c r="BI123" s="282">
        <f t="shared" si="19"/>
        <v>0</v>
      </c>
      <c r="BJ123" s="283" t="str">
        <f t="shared" si="13"/>
        <v>ปรับปรุง</v>
      </c>
      <c r="BK123" s="284">
        <f t="shared" si="20"/>
        <v>3</v>
      </c>
    </row>
    <row r="124" spans="1:63" ht="14.25" customHeight="1">
      <c r="A124" s="34">
        <f t="shared" si="24"/>
        <v>29</v>
      </c>
      <c r="B124" s="34" t="str">
        <f t="shared" si="24"/>
        <v xml:space="preserve">  </v>
      </c>
      <c r="C124" s="35" t="str">
        <f t="shared" si="27"/>
        <v xml:space="preserve">  </v>
      </c>
      <c r="D124" s="35" t="str">
        <f t="shared" si="27"/>
        <v xml:space="preserve">  </v>
      </c>
      <c r="E124" s="35" t="str">
        <f t="shared" si="27"/>
        <v xml:space="preserve">  </v>
      </c>
      <c r="F124" s="35" t="str">
        <f t="shared" si="27"/>
        <v xml:space="preserve">  </v>
      </c>
      <c r="G124" s="35" t="str">
        <f t="shared" si="27"/>
        <v xml:space="preserve">  </v>
      </c>
      <c r="H124" s="35" t="str">
        <f t="shared" si="27"/>
        <v xml:space="preserve">  </v>
      </c>
      <c r="I124" s="35" t="str">
        <f t="shared" si="27"/>
        <v xml:space="preserve">  </v>
      </c>
      <c r="J124" s="35" t="str">
        <f t="shared" si="27"/>
        <v xml:space="preserve">  </v>
      </c>
      <c r="K124" s="35" t="str">
        <f t="shared" si="27"/>
        <v xml:space="preserve">  </v>
      </c>
      <c r="L124" s="35" t="str">
        <f t="shared" si="27"/>
        <v xml:space="preserve">  </v>
      </c>
      <c r="M124" s="35" t="str">
        <f t="shared" si="27"/>
        <v xml:space="preserve">  </v>
      </c>
      <c r="N124" s="35" t="str">
        <f t="shared" si="27"/>
        <v xml:space="preserve">  </v>
      </c>
      <c r="O124" s="35" t="str">
        <f t="shared" si="27"/>
        <v xml:space="preserve">  </v>
      </c>
      <c r="P124" s="35" t="str">
        <f t="shared" si="27"/>
        <v xml:space="preserve">  </v>
      </c>
      <c r="Q124" s="35" t="str">
        <f t="shared" si="27"/>
        <v xml:space="preserve">  </v>
      </c>
      <c r="R124" s="35" t="str">
        <f t="shared" si="27"/>
        <v xml:space="preserve">  </v>
      </c>
      <c r="S124" s="35" t="str">
        <f t="shared" si="27"/>
        <v xml:space="preserve">  </v>
      </c>
      <c r="T124" s="35" t="str">
        <f t="shared" si="27"/>
        <v xml:space="preserve">  </v>
      </c>
      <c r="U124" s="35" t="str">
        <f t="shared" si="27"/>
        <v xml:space="preserve">  </v>
      </c>
      <c r="V124" s="35" t="str">
        <f t="shared" si="27"/>
        <v xml:space="preserve">  </v>
      </c>
      <c r="W124" s="35" t="str">
        <f t="shared" si="27"/>
        <v xml:space="preserve">  </v>
      </c>
      <c r="X124" s="35" t="str">
        <f t="shared" si="27"/>
        <v xml:space="preserve">  </v>
      </c>
      <c r="Y124" s="35" t="str">
        <f t="shared" si="27"/>
        <v xml:space="preserve">  </v>
      </c>
      <c r="Z124" s="35" t="str">
        <f t="shared" si="27"/>
        <v xml:space="preserve">  </v>
      </c>
      <c r="AA124" s="35" t="str">
        <f t="shared" si="27"/>
        <v xml:space="preserve">  </v>
      </c>
      <c r="AB124" s="35" t="str">
        <f t="shared" si="27"/>
        <v xml:space="preserve">  </v>
      </c>
      <c r="AC124" s="35" t="str">
        <f t="shared" si="27"/>
        <v xml:space="preserve">  </v>
      </c>
      <c r="AD124" s="35" t="str">
        <f t="shared" si="27"/>
        <v xml:space="preserve">  </v>
      </c>
      <c r="AE124" s="35" t="str">
        <f t="shared" si="27"/>
        <v xml:space="preserve">  </v>
      </c>
      <c r="AF124" s="35" t="str">
        <f t="shared" si="26"/>
        <v xml:space="preserve">  </v>
      </c>
      <c r="AG124" s="35" t="str">
        <f t="shared" si="26"/>
        <v xml:space="preserve">  </v>
      </c>
      <c r="AH124" s="35" t="str">
        <f t="shared" si="26"/>
        <v xml:space="preserve">  </v>
      </c>
      <c r="AI124" s="35" t="str">
        <f t="shared" si="26"/>
        <v xml:space="preserve">  </v>
      </c>
      <c r="AJ124" s="35" t="str">
        <f t="shared" si="26"/>
        <v xml:space="preserve">  </v>
      </c>
      <c r="AK124" s="35" t="str">
        <f t="shared" si="26"/>
        <v xml:space="preserve">  </v>
      </c>
      <c r="AL124" s="35" t="str">
        <f t="shared" si="26"/>
        <v xml:space="preserve">  </v>
      </c>
      <c r="AM124" s="35" t="str">
        <f t="shared" si="26"/>
        <v xml:space="preserve">  </v>
      </c>
      <c r="AN124" s="35" t="str">
        <f t="shared" si="26"/>
        <v xml:space="preserve">  </v>
      </c>
      <c r="AO124" s="35" t="str">
        <f t="shared" si="26"/>
        <v xml:space="preserve">  </v>
      </c>
      <c r="AP124" s="35" t="str">
        <f t="shared" si="26"/>
        <v xml:space="preserve">  </v>
      </c>
      <c r="AQ124" s="227"/>
      <c r="AR124" s="227"/>
      <c r="AS124" s="227"/>
      <c r="AT124" s="227"/>
      <c r="AU124" s="227"/>
      <c r="AV124" s="227"/>
      <c r="AW124" s="227"/>
      <c r="BD124" s="277">
        <f t="shared" si="14"/>
        <v>0</v>
      </c>
      <c r="BE124" s="278">
        <f t="shared" si="15"/>
        <v>0</v>
      </c>
      <c r="BF124" s="279">
        <f t="shared" si="16"/>
        <v>0</v>
      </c>
      <c r="BG124" s="280">
        <f t="shared" si="17"/>
        <v>0</v>
      </c>
      <c r="BH124" s="281">
        <f t="shared" si="18"/>
        <v>0</v>
      </c>
      <c r="BI124" s="282">
        <f t="shared" si="19"/>
        <v>0</v>
      </c>
      <c r="BJ124" s="283" t="str">
        <f t="shared" si="13"/>
        <v>ปรับปรุง</v>
      </c>
      <c r="BK124" s="284">
        <f t="shared" si="20"/>
        <v>3</v>
      </c>
    </row>
    <row r="125" spans="1:63" ht="14.25" customHeight="1">
      <c r="A125" s="34">
        <f t="shared" si="24"/>
        <v>30</v>
      </c>
      <c r="B125" s="34" t="str">
        <f t="shared" si="24"/>
        <v xml:space="preserve">  </v>
      </c>
      <c r="C125" s="35" t="str">
        <f t="shared" si="27"/>
        <v xml:space="preserve">  </v>
      </c>
      <c r="D125" s="35" t="str">
        <f t="shared" si="27"/>
        <v xml:space="preserve">  </v>
      </c>
      <c r="E125" s="35" t="str">
        <f t="shared" si="27"/>
        <v xml:space="preserve">  </v>
      </c>
      <c r="F125" s="35" t="str">
        <f t="shared" si="27"/>
        <v xml:space="preserve">  </v>
      </c>
      <c r="G125" s="35" t="str">
        <f t="shared" si="27"/>
        <v xml:space="preserve">  </v>
      </c>
      <c r="H125" s="35" t="str">
        <f t="shared" si="27"/>
        <v xml:space="preserve">  </v>
      </c>
      <c r="I125" s="35" t="str">
        <f t="shared" si="27"/>
        <v xml:space="preserve">  </v>
      </c>
      <c r="J125" s="35" t="str">
        <f t="shared" si="27"/>
        <v xml:space="preserve">  </v>
      </c>
      <c r="K125" s="35" t="str">
        <f t="shared" si="27"/>
        <v xml:space="preserve">  </v>
      </c>
      <c r="L125" s="35" t="str">
        <f t="shared" si="27"/>
        <v xml:space="preserve">  </v>
      </c>
      <c r="M125" s="35" t="str">
        <f t="shared" si="27"/>
        <v xml:space="preserve">  </v>
      </c>
      <c r="N125" s="35" t="str">
        <f t="shared" si="27"/>
        <v xml:space="preserve">  </v>
      </c>
      <c r="O125" s="35" t="str">
        <f t="shared" si="27"/>
        <v xml:space="preserve">  </v>
      </c>
      <c r="P125" s="35" t="str">
        <f t="shared" si="27"/>
        <v xml:space="preserve">  </v>
      </c>
      <c r="Q125" s="35" t="str">
        <f t="shared" si="27"/>
        <v xml:space="preserve">  </v>
      </c>
      <c r="R125" s="35" t="str">
        <f t="shared" si="27"/>
        <v xml:space="preserve">  </v>
      </c>
      <c r="S125" s="35" t="str">
        <f t="shared" si="27"/>
        <v xml:space="preserve">  </v>
      </c>
      <c r="T125" s="35" t="str">
        <f t="shared" si="27"/>
        <v xml:space="preserve">  </v>
      </c>
      <c r="U125" s="35" t="str">
        <f t="shared" si="27"/>
        <v xml:space="preserve">  </v>
      </c>
      <c r="V125" s="35" t="str">
        <f t="shared" si="27"/>
        <v xml:space="preserve">  </v>
      </c>
      <c r="W125" s="35" t="str">
        <f t="shared" si="27"/>
        <v xml:space="preserve">  </v>
      </c>
      <c r="X125" s="35" t="str">
        <f t="shared" si="27"/>
        <v xml:space="preserve">  </v>
      </c>
      <c r="Y125" s="35" t="str">
        <f t="shared" si="27"/>
        <v xml:space="preserve">  </v>
      </c>
      <c r="Z125" s="35" t="str">
        <f t="shared" si="27"/>
        <v xml:space="preserve">  </v>
      </c>
      <c r="AA125" s="35" t="str">
        <f t="shared" si="27"/>
        <v xml:space="preserve">  </v>
      </c>
      <c r="AB125" s="35" t="str">
        <f t="shared" si="27"/>
        <v xml:space="preserve">  </v>
      </c>
      <c r="AC125" s="35" t="str">
        <f t="shared" si="27"/>
        <v xml:space="preserve">  </v>
      </c>
      <c r="AD125" s="35" t="str">
        <f t="shared" si="27"/>
        <v xml:space="preserve">  </v>
      </c>
      <c r="AE125" s="35" t="str">
        <f t="shared" si="27"/>
        <v xml:space="preserve">  </v>
      </c>
      <c r="AF125" s="35" t="str">
        <f t="shared" si="26"/>
        <v xml:space="preserve">  </v>
      </c>
      <c r="AG125" s="35" t="str">
        <f t="shared" si="26"/>
        <v xml:space="preserve">  </v>
      </c>
      <c r="AH125" s="35" t="str">
        <f t="shared" si="26"/>
        <v xml:space="preserve">  </v>
      </c>
      <c r="AI125" s="35" t="str">
        <f t="shared" si="26"/>
        <v xml:space="preserve">  </v>
      </c>
      <c r="AJ125" s="35" t="str">
        <f t="shared" si="26"/>
        <v xml:space="preserve">  </v>
      </c>
      <c r="AK125" s="35" t="str">
        <f t="shared" si="26"/>
        <v xml:space="preserve">  </v>
      </c>
      <c r="AL125" s="35" t="str">
        <f t="shared" si="26"/>
        <v xml:space="preserve">  </v>
      </c>
      <c r="AM125" s="35" t="str">
        <f t="shared" si="26"/>
        <v xml:space="preserve">  </v>
      </c>
      <c r="AN125" s="35" t="str">
        <f t="shared" si="26"/>
        <v xml:space="preserve">  </v>
      </c>
      <c r="AO125" s="35" t="str">
        <f t="shared" si="26"/>
        <v xml:space="preserve">  </v>
      </c>
      <c r="AP125" s="35" t="str">
        <f t="shared" si="26"/>
        <v xml:space="preserve">  </v>
      </c>
      <c r="AQ125" s="227"/>
      <c r="AR125" s="227"/>
      <c r="AS125" s="227"/>
      <c r="AT125" s="227"/>
      <c r="AU125" s="227"/>
      <c r="AV125" s="227"/>
      <c r="AW125" s="227"/>
      <c r="BD125" s="277">
        <f t="shared" si="14"/>
        <v>0</v>
      </c>
      <c r="BE125" s="278">
        <f t="shared" si="15"/>
        <v>0</v>
      </c>
      <c r="BF125" s="279">
        <f t="shared" si="16"/>
        <v>0</v>
      </c>
      <c r="BG125" s="280">
        <f t="shared" si="17"/>
        <v>0</v>
      </c>
      <c r="BH125" s="281">
        <f t="shared" si="18"/>
        <v>0</v>
      </c>
      <c r="BI125" s="282">
        <f t="shared" si="19"/>
        <v>0</v>
      </c>
      <c r="BJ125" s="283" t="str">
        <f t="shared" si="13"/>
        <v>ปรับปรุง</v>
      </c>
      <c r="BK125" s="284">
        <f t="shared" si="20"/>
        <v>3</v>
      </c>
    </row>
    <row r="126" spans="1:63" ht="14.25" customHeight="1">
      <c r="A126" s="34">
        <f t="shared" si="24"/>
        <v>31</v>
      </c>
      <c r="B126" s="34" t="str">
        <f t="shared" si="24"/>
        <v xml:space="preserve">  </v>
      </c>
      <c r="C126" s="35" t="str">
        <f t="shared" si="27"/>
        <v xml:space="preserve">  </v>
      </c>
      <c r="D126" s="35" t="str">
        <f t="shared" si="27"/>
        <v xml:space="preserve">  </v>
      </c>
      <c r="E126" s="35" t="str">
        <f t="shared" si="27"/>
        <v xml:space="preserve">  </v>
      </c>
      <c r="F126" s="35" t="str">
        <f t="shared" si="27"/>
        <v xml:space="preserve">  </v>
      </c>
      <c r="G126" s="35" t="str">
        <f t="shared" si="27"/>
        <v xml:space="preserve">  </v>
      </c>
      <c r="H126" s="35" t="str">
        <f t="shared" si="27"/>
        <v xml:space="preserve">  </v>
      </c>
      <c r="I126" s="35" t="str">
        <f t="shared" si="27"/>
        <v xml:space="preserve">  </v>
      </c>
      <c r="J126" s="35" t="str">
        <f t="shared" si="27"/>
        <v xml:space="preserve">  </v>
      </c>
      <c r="K126" s="35" t="str">
        <f t="shared" si="27"/>
        <v xml:space="preserve">  </v>
      </c>
      <c r="L126" s="35" t="str">
        <f t="shared" si="27"/>
        <v xml:space="preserve">  </v>
      </c>
      <c r="M126" s="35" t="str">
        <f t="shared" si="27"/>
        <v xml:space="preserve">  </v>
      </c>
      <c r="N126" s="35" t="str">
        <f t="shared" si="27"/>
        <v xml:space="preserve">  </v>
      </c>
      <c r="O126" s="35" t="str">
        <f t="shared" si="27"/>
        <v xml:space="preserve">  </v>
      </c>
      <c r="P126" s="35" t="str">
        <f t="shared" si="27"/>
        <v xml:space="preserve">  </v>
      </c>
      <c r="Q126" s="35" t="str">
        <f t="shared" si="27"/>
        <v xml:space="preserve">  </v>
      </c>
      <c r="R126" s="35" t="str">
        <f t="shared" si="27"/>
        <v xml:space="preserve">  </v>
      </c>
      <c r="S126" s="35" t="str">
        <f t="shared" si="27"/>
        <v xml:space="preserve">  </v>
      </c>
      <c r="T126" s="35" t="str">
        <f t="shared" si="27"/>
        <v xml:space="preserve">  </v>
      </c>
      <c r="U126" s="35" t="str">
        <f t="shared" si="27"/>
        <v xml:space="preserve">  </v>
      </c>
      <c r="V126" s="35" t="str">
        <f t="shared" si="27"/>
        <v xml:space="preserve">  </v>
      </c>
      <c r="W126" s="35" t="str">
        <f t="shared" si="27"/>
        <v xml:space="preserve">  </v>
      </c>
      <c r="X126" s="35" t="str">
        <f t="shared" si="27"/>
        <v xml:space="preserve">  </v>
      </c>
      <c r="Y126" s="35" t="str">
        <f t="shared" si="27"/>
        <v xml:space="preserve">  </v>
      </c>
      <c r="Z126" s="35" t="str">
        <f t="shared" si="27"/>
        <v xml:space="preserve">  </v>
      </c>
      <c r="AA126" s="35" t="str">
        <f t="shared" si="27"/>
        <v xml:space="preserve">  </v>
      </c>
      <c r="AB126" s="35" t="str">
        <f t="shared" si="27"/>
        <v xml:space="preserve">  </v>
      </c>
      <c r="AC126" s="35" t="str">
        <f t="shared" si="27"/>
        <v xml:space="preserve">  </v>
      </c>
      <c r="AD126" s="35" t="str">
        <f t="shared" si="27"/>
        <v xml:space="preserve">  </v>
      </c>
      <c r="AE126" s="35" t="str">
        <f t="shared" si="27"/>
        <v xml:space="preserve">  </v>
      </c>
      <c r="AF126" s="35" t="str">
        <f t="shared" si="26"/>
        <v xml:space="preserve">  </v>
      </c>
      <c r="AG126" s="35" t="str">
        <f t="shared" si="26"/>
        <v xml:space="preserve">  </v>
      </c>
      <c r="AH126" s="35" t="str">
        <f t="shared" si="26"/>
        <v xml:space="preserve">  </v>
      </c>
      <c r="AI126" s="35" t="str">
        <f t="shared" si="26"/>
        <v xml:space="preserve">  </v>
      </c>
      <c r="AJ126" s="35" t="str">
        <f t="shared" si="26"/>
        <v xml:space="preserve">  </v>
      </c>
      <c r="AK126" s="35" t="str">
        <f t="shared" si="26"/>
        <v xml:space="preserve">  </v>
      </c>
      <c r="AL126" s="35" t="str">
        <f t="shared" si="26"/>
        <v xml:space="preserve">  </v>
      </c>
      <c r="AM126" s="35" t="str">
        <f t="shared" si="26"/>
        <v xml:space="preserve">  </v>
      </c>
      <c r="AN126" s="35" t="str">
        <f t="shared" si="26"/>
        <v xml:space="preserve">  </v>
      </c>
      <c r="AO126" s="35" t="str">
        <f t="shared" si="26"/>
        <v xml:space="preserve">  </v>
      </c>
      <c r="AP126" s="35" t="str">
        <f t="shared" si="26"/>
        <v xml:space="preserve">  </v>
      </c>
      <c r="AQ126" s="227"/>
      <c r="AR126" s="227"/>
      <c r="AS126" s="227"/>
      <c r="AT126" s="227"/>
      <c r="AU126" s="227"/>
      <c r="AV126" s="227"/>
      <c r="AW126" s="227"/>
      <c r="BD126" s="277">
        <f t="shared" si="14"/>
        <v>0</v>
      </c>
      <c r="BE126" s="278">
        <f t="shared" si="15"/>
        <v>0</v>
      </c>
      <c r="BF126" s="279">
        <f t="shared" si="16"/>
        <v>0</v>
      </c>
      <c r="BG126" s="280">
        <f t="shared" si="17"/>
        <v>0</v>
      </c>
      <c r="BH126" s="281">
        <f t="shared" si="18"/>
        <v>0</v>
      </c>
      <c r="BI126" s="282">
        <f t="shared" si="19"/>
        <v>0</v>
      </c>
      <c r="BJ126" s="283" t="str">
        <f t="shared" si="13"/>
        <v>ปรับปรุง</v>
      </c>
      <c r="BK126" s="284">
        <f t="shared" si="20"/>
        <v>3</v>
      </c>
    </row>
    <row r="127" spans="1:63" ht="14.25" customHeight="1">
      <c r="A127" s="34">
        <f t="shared" si="24"/>
        <v>32</v>
      </c>
      <c r="B127" s="34" t="str">
        <f t="shared" si="24"/>
        <v xml:space="preserve">  </v>
      </c>
      <c r="C127" s="35" t="str">
        <f t="shared" si="27"/>
        <v xml:space="preserve">  </v>
      </c>
      <c r="D127" s="35" t="str">
        <f t="shared" si="27"/>
        <v xml:space="preserve">  </v>
      </c>
      <c r="E127" s="35" t="str">
        <f t="shared" si="27"/>
        <v xml:space="preserve">  </v>
      </c>
      <c r="F127" s="35" t="str">
        <f t="shared" si="27"/>
        <v xml:space="preserve">  </v>
      </c>
      <c r="G127" s="35" t="str">
        <f t="shared" si="27"/>
        <v xml:space="preserve">  </v>
      </c>
      <c r="H127" s="35" t="str">
        <f t="shared" si="27"/>
        <v xml:space="preserve">  </v>
      </c>
      <c r="I127" s="35" t="str">
        <f t="shared" si="27"/>
        <v xml:space="preserve">  </v>
      </c>
      <c r="J127" s="35" t="str">
        <f t="shared" si="27"/>
        <v xml:space="preserve">  </v>
      </c>
      <c r="K127" s="35" t="str">
        <f t="shared" si="27"/>
        <v xml:space="preserve">  </v>
      </c>
      <c r="L127" s="35" t="str">
        <f t="shared" si="27"/>
        <v xml:space="preserve">  </v>
      </c>
      <c r="M127" s="35" t="str">
        <f t="shared" si="27"/>
        <v xml:space="preserve">  </v>
      </c>
      <c r="N127" s="35" t="str">
        <f t="shared" si="27"/>
        <v xml:space="preserve">  </v>
      </c>
      <c r="O127" s="35" t="str">
        <f t="shared" si="27"/>
        <v xml:space="preserve">  </v>
      </c>
      <c r="P127" s="35" t="str">
        <f t="shared" si="27"/>
        <v xml:space="preserve">  </v>
      </c>
      <c r="Q127" s="35" t="str">
        <f t="shared" si="27"/>
        <v xml:space="preserve">  </v>
      </c>
      <c r="R127" s="35" t="str">
        <f t="shared" si="27"/>
        <v xml:space="preserve">  </v>
      </c>
      <c r="S127" s="35" t="str">
        <f t="shared" si="27"/>
        <v xml:space="preserve">  </v>
      </c>
      <c r="T127" s="35" t="str">
        <f t="shared" si="27"/>
        <v xml:space="preserve">  </v>
      </c>
      <c r="U127" s="35" t="str">
        <f t="shared" si="27"/>
        <v xml:space="preserve">  </v>
      </c>
      <c r="V127" s="35" t="str">
        <f t="shared" si="27"/>
        <v xml:space="preserve">  </v>
      </c>
      <c r="W127" s="35" t="str">
        <f t="shared" si="27"/>
        <v xml:space="preserve">  </v>
      </c>
      <c r="X127" s="35" t="str">
        <f t="shared" si="27"/>
        <v xml:space="preserve">  </v>
      </c>
      <c r="Y127" s="35" t="str">
        <f t="shared" si="27"/>
        <v xml:space="preserve">  </v>
      </c>
      <c r="Z127" s="35" t="str">
        <f t="shared" si="27"/>
        <v xml:space="preserve">  </v>
      </c>
      <c r="AA127" s="35" t="str">
        <f t="shared" si="27"/>
        <v xml:space="preserve">  </v>
      </c>
      <c r="AB127" s="35" t="str">
        <f t="shared" si="27"/>
        <v xml:space="preserve">  </v>
      </c>
      <c r="AC127" s="35" t="str">
        <f t="shared" si="27"/>
        <v xml:space="preserve">  </v>
      </c>
      <c r="AD127" s="35" t="str">
        <f t="shared" si="27"/>
        <v xml:space="preserve">  </v>
      </c>
      <c r="AE127" s="35" t="str">
        <f t="shared" si="27"/>
        <v xml:space="preserve">  </v>
      </c>
      <c r="AF127" s="35" t="str">
        <f t="shared" si="26"/>
        <v xml:space="preserve">  </v>
      </c>
      <c r="AG127" s="35" t="str">
        <f t="shared" si="26"/>
        <v xml:space="preserve">  </v>
      </c>
      <c r="AH127" s="35" t="str">
        <f t="shared" si="26"/>
        <v xml:space="preserve">  </v>
      </c>
      <c r="AI127" s="35" t="str">
        <f t="shared" si="26"/>
        <v xml:space="preserve">  </v>
      </c>
      <c r="AJ127" s="35" t="str">
        <f t="shared" si="26"/>
        <v xml:space="preserve">  </v>
      </c>
      <c r="AK127" s="35" t="str">
        <f t="shared" si="26"/>
        <v xml:space="preserve">  </v>
      </c>
      <c r="AL127" s="35" t="str">
        <f t="shared" si="26"/>
        <v xml:space="preserve">  </v>
      </c>
      <c r="AM127" s="35" t="str">
        <f t="shared" si="26"/>
        <v xml:space="preserve">  </v>
      </c>
      <c r="AN127" s="35" t="str">
        <f t="shared" si="26"/>
        <v xml:space="preserve">  </v>
      </c>
      <c r="AO127" s="35" t="str">
        <f t="shared" si="26"/>
        <v xml:space="preserve">  </v>
      </c>
      <c r="AP127" s="35" t="str">
        <f t="shared" si="26"/>
        <v xml:space="preserve">  </v>
      </c>
      <c r="AQ127" s="227"/>
      <c r="AR127" s="227"/>
      <c r="AS127" s="227"/>
      <c r="AT127" s="227"/>
      <c r="AU127" s="227"/>
      <c r="AV127" s="227"/>
      <c r="AW127" s="227"/>
      <c r="BD127" s="277">
        <f t="shared" si="14"/>
        <v>0</v>
      </c>
      <c r="BE127" s="278">
        <f t="shared" si="15"/>
        <v>0</v>
      </c>
      <c r="BF127" s="279">
        <f t="shared" si="16"/>
        <v>0</v>
      </c>
      <c r="BG127" s="280">
        <f t="shared" si="17"/>
        <v>0</v>
      </c>
      <c r="BH127" s="281">
        <f t="shared" si="18"/>
        <v>0</v>
      </c>
      <c r="BI127" s="282">
        <f t="shared" si="19"/>
        <v>0</v>
      </c>
      <c r="BJ127" s="283" t="str">
        <f t="shared" si="13"/>
        <v>ปรับปรุง</v>
      </c>
      <c r="BK127" s="284">
        <f t="shared" si="20"/>
        <v>3</v>
      </c>
    </row>
    <row r="128" spans="1:63" ht="14.25" customHeight="1">
      <c r="A128" s="34">
        <f t="shared" ref="A128:B143" si="28">IF(A41&lt;=0,"  ",A41)</f>
        <v>33</v>
      </c>
      <c r="B128" s="34" t="str">
        <f t="shared" si="28"/>
        <v xml:space="preserve">  </v>
      </c>
      <c r="C128" s="35" t="str">
        <f t="shared" si="27"/>
        <v xml:space="preserve">  </v>
      </c>
      <c r="D128" s="35" t="str">
        <f t="shared" si="27"/>
        <v xml:space="preserve">  </v>
      </c>
      <c r="E128" s="35" t="str">
        <f t="shared" si="27"/>
        <v xml:space="preserve">  </v>
      </c>
      <c r="F128" s="35" t="str">
        <f t="shared" si="27"/>
        <v xml:space="preserve">  </v>
      </c>
      <c r="G128" s="35" t="str">
        <f t="shared" si="27"/>
        <v xml:space="preserve">  </v>
      </c>
      <c r="H128" s="35" t="str">
        <f t="shared" si="27"/>
        <v xml:space="preserve">  </v>
      </c>
      <c r="I128" s="35" t="str">
        <f t="shared" si="27"/>
        <v xml:space="preserve">  </v>
      </c>
      <c r="J128" s="35" t="str">
        <f t="shared" si="27"/>
        <v xml:space="preserve">  </v>
      </c>
      <c r="K128" s="35" t="str">
        <f t="shared" si="27"/>
        <v xml:space="preserve">  </v>
      </c>
      <c r="L128" s="35" t="str">
        <f t="shared" si="27"/>
        <v xml:space="preserve">  </v>
      </c>
      <c r="M128" s="35" t="str">
        <f t="shared" si="27"/>
        <v xml:space="preserve">  </v>
      </c>
      <c r="N128" s="35" t="str">
        <f t="shared" si="27"/>
        <v xml:space="preserve">  </v>
      </c>
      <c r="O128" s="35" t="str">
        <f t="shared" si="27"/>
        <v xml:space="preserve">  </v>
      </c>
      <c r="P128" s="35" t="str">
        <f t="shared" si="27"/>
        <v xml:space="preserve">  </v>
      </c>
      <c r="Q128" s="35" t="str">
        <f t="shared" si="27"/>
        <v xml:space="preserve">  </v>
      </c>
      <c r="R128" s="35" t="str">
        <f t="shared" si="27"/>
        <v xml:space="preserve">  </v>
      </c>
      <c r="S128" s="35" t="str">
        <f t="shared" si="27"/>
        <v xml:space="preserve">  </v>
      </c>
      <c r="T128" s="35" t="str">
        <f t="shared" si="27"/>
        <v xml:space="preserve">  </v>
      </c>
      <c r="U128" s="35" t="str">
        <f t="shared" si="27"/>
        <v xml:space="preserve">  </v>
      </c>
      <c r="V128" s="35" t="str">
        <f t="shared" si="27"/>
        <v xml:space="preserve">  </v>
      </c>
      <c r="W128" s="35" t="str">
        <f t="shared" si="27"/>
        <v xml:space="preserve">  </v>
      </c>
      <c r="X128" s="35" t="str">
        <f t="shared" si="27"/>
        <v xml:space="preserve">  </v>
      </c>
      <c r="Y128" s="35" t="str">
        <f t="shared" si="27"/>
        <v xml:space="preserve">  </v>
      </c>
      <c r="Z128" s="35" t="str">
        <f t="shared" si="27"/>
        <v xml:space="preserve">  </v>
      </c>
      <c r="AA128" s="35" t="str">
        <f t="shared" si="27"/>
        <v xml:space="preserve">  </v>
      </c>
      <c r="AB128" s="35" t="str">
        <f t="shared" si="27"/>
        <v xml:space="preserve">  </v>
      </c>
      <c r="AC128" s="35" t="str">
        <f t="shared" si="27"/>
        <v xml:space="preserve">  </v>
      </c>
      <c r="AD128" s="35" t="str">
        <f t="shared" si="27"/>
        <v xml:space="preserve">  </v>
      </c>
      <c r="AE128" s="35" t="str">
        <f t="shared" si="27"/>
        <v xml:space="preserve">  </v>
      </c>
      <c r="AF128" s="35" t="str">
        <f t="shared" si="26"/>
        <v xml:space="preserve">  </v>
      </c>
      <c r="AG128" s="35" t="str">
        <f t="shared" si="26"/>
        <v xml:space="preserve">  </v>
      </c>
      <c r="AH128" s="35" t="str">
        <f t="shared" si="26"/>
        <v xml:space="preserve">  </v>
      </c>
      <c r="AI128" s="35" t="str">
        <f t="shared" si="26"/>
        <v xml:space="preserve">  </v>
      </c>
      <c r="AJ128" s="35" t="str">
        <f t="shared" si="26"/>
        <v xml:space="preserve">  </v>
      </c>
      <c r="AK128" s="35" t="str">
        <f t="shared" si="26"/>
        <v xml:space="preserve">  </v>
      </c>
      <c r="AL128" s="35" t="str">
        <f t="shared" si="26"/>
        <v xml:space="preserve">  </v>
      </c>
      <c r="AM128" s="35" t="str">
        <f t="shared" si="26"/>
        <v xml:space="preserve">  </v>
      </c>
      <c r="AN128" s="35" t="str">
        <f t="shared" si="26"/>
        <v xml:space="preserve">  </v>
      </c>
      <c r="AO128" s="35" t="str">
        <f t="shared" si="26"/>
        <v xml:space="preserve">  </v>
      </c>
      <c r="AP128" s="35" t="str">
        <f t="shared" si="26"/>
        <v xml:space="preserve">  </v>
      </c>
      <c r="AQ128" s="227"/>
      <c r="AR128" s="227"/>
      <c r="AS128" s="227"/>
      <c r="AT128" s="227"/>
      <c r="AU128" s="227"/>
      <c r="AV128" s="227"/>
      <c r="AW128" s="227"/>
      <c r="BD128" s="277">
        <f t="shared" si="14"/>
        <v>0</v>
      </c>
      <c r="BE128" s="278">
        <f t="shared" si="15"/>
        <v>0</v>
      </c>
      <c r="BF128" s="279">
        <f t="shared" si="16"/>
        <v>0</v>
      </c>
      <c r="BG128" s="280">
        <f t="shared" si="17"/>
        <v>0</v>
      </c>
      <c r="BH128" s="281">
        <f t="shared" si="18"/>
        <v>0</v>
      </c>
      <c r="BI128" s="282">
        <f t="shared" si="19"/>
        <v>0</v>
      </c>
      <c r="BJ128" s="283" t="str">
        <f t="shared" si="13"/>
        <v>ปรับปรุง</v>
      </c>
      <c r="BK128" s="284">
        <f t="shared" si="20"/>
        <v>3</v>
      </c>
    </row>
    <row r="129" spans="1:63" ht="14.25" customHeight="1">
      <c r="A129" s="34">
        <f t="shared" si="28"/>
        <v>34</v>
      </c>
      <c r="B129" s="34" t="str">
        <f t="shared" si="28"/>
        <v xml:space="preserve">  </v>
      </c>
      <c r="C129" s="35" t="str">
        <f t="shared" si="27"/>
        <v xml:space="preserve">  </v>
      </c>
      <c r="D129" s="35" t="str">
        <f t="shared" si="27"/>
        <v xml:space="preserve">  </v>
      </c>
      <c r="E129" s="35" t="str">
        <f t="shared" si="27"/>
        <v xml:space="preserve">  </v>
      </c>
      <c r="F129" s="35" t="str">
        <f t="shared" si="27"/>
        <v xml:space="preserve">  </v>
      </c>
      <c r="G129" s="35" t="str">
        <f t="shared" si="27"/>
        <v xml:space="preserve">  </v>
      </c>
      <c r="H129" s="35" t="str">
        <f t="shared" si="27"/>
        <v xml:space="preserve">  </v>
      </c>
      <c r="I129" s="35" t="str">
        <f t="shared" si="27"/>
        <v xml:space="preserve">  </v>
      </c>
      <c r="J129" s="35" t="str">
        <f t="shared" si="27"/>
        <v xml:space="preserve">  </v>
      </c>
      <c r="K129" s="35" t="str">
        <f t="shared" si="27"/>
        <v xml:space="preserve">  </v>
      </c>
      <c r="L129" s="35" t="str">
        <f t="shared" si="27"/>
        <v xml:space="preserve">  </v>
      </c>
      <c r="M129" s="35" t="str">
        <f t="shared" si="27"/>
        <v xml:space="preserve">  </v>
      </c>
      <c r="N129" s="35" t="str">
        <f t="shared" si="27"/>
        <v xml:space="preserve">  </v>
      </c>
      <c r="O129" s="35" t="str">
        <f t="shared" si="27"/>
        <v xml:space="preserve">  </v>
      </c>
      <c r="P129" s="35" t="str">
        <f t="shared" si="27"/>
        <v xml:space="preserve">  </v>
      </c>
      <c r="Q129" s="35" t="str">
        <f t="shared" si="27"/>
        <v xml:space="preserve">  </v>
      </c>
      <c r="R129" s="35" t="str">
        <f t="shared" si="27"/>
        <v xml:space="preserve">  </v>
      </c>
      <c r="S129" s="35" t="str">
        <f t="shared" si="27"/>
        <v xml:space="preserve">  </v>
      </c>
      <c r="T129" s="35" t="str">
        <f t="shared" si="27"/>
        <v xml:space="preserve">  </v>
      </c>
      <c r="U129" s="35" t="str">
        <f t="shared" si="27"/>
        <v xml:space="preserve">  </v>
      </c>
      <c r="V129" s="35" t="str">
        <f t="shared" si="27"/>
        <v xml:space="preserve">  </v>
      </c>
      <c r="W129" s="35" t="str">
        <f t="shared" si="27"/>
        <v xml:space="preserve">  </v>
      </c>
      <c r="X129" s="35" t="str">
        <f t="shared" si="27"/>
        <v xml:space="preserve">  </v>
      </c>
      <c r="Y129" s="35" t="str">
        <f t="shared" si="27"/>
        <v xml:space="preserve">  </v>
      </c>
      <c r="Z129" s="35" t="str">
        <f t="shared" si="27"/>
        <v xml:space="preserve">  </v>
      </c>
      <c r="AA129" s="35" t="str">
        <f>IF(AA42&lt;=0,"  ",IF(AA42=AA$7,AA$6,0))</f>
        <v xml:space="preserve">  </v>
      </c>
      <c r="AB129" s="35" t="str">
        <f>IF(AB42&lt;=0,"  ",IF(AB42=AB$7,AB$6,0))</f>
        <v xml:space="preserve">  </v>
      </c>
      <c r="AC129" s="35" t="str">
        <f>IF(AC42&lt;=0,"  ",IF(AC42=AC$7,AC$6,0))</f>
        <v xml:space="preserve">  </v>
      </c>
      <c r="AD129" s="35" t="str">
        <f>IF(AD42&lt;=0,"  ",IF(AD42=AD$7,AD$6,0))</f>
        <v xml:space="preserve">  </v>
      </c>
      <c r="AE129" s="35" t="str">
        <f>IF(AE42&lt;=0,"  ",IF(AE42=AE$7,AE$6,0))</f>
        <v xml:space="preserve">  </v>
      </c>
      <c r="AF129" s="35" t="str">
        <f t="shared" ref="AF129:AP141" si="29">IF(AF42&lt;=0,"  ",IF(AF42=AF$7,AF$6,0))</f>
        <v xml:space="preserve">  </v>
      </c>
      <c r="AG129" s="35" t="str">
        <f t="shared" si="29"/>
        <v xml:space="preserve">  </v>
      </c>
      <c r="AH129" s="35" t="str">
        <f t="shared" si="29"/>
        <v xml:space="preserve">  </v>
      </c>
      <c r="AI129" s="35" t="str">
        <f t="shared" si="29"/>
        <v xml:space="preserve">  </v>
      </c>
      <c r="AJ129" s="35" t="str">
        <f t="shared" si="29"/>
        <v xml:space="preserve">  </v>
      </c>
      <c r="AK129" s="35" t="str">
        <f t="shared" si="29"/>
        <v xml:space="preserve">  </v>
      </c>
      <c r="AL129" s="35" t="str">
        <f t="shared" si="29"/>
        <v xml:space="preserve">  </v>
      </c>
      <c r="AM129" s="35" t="str">
        <f t="shared" si="29"/>
        <v xml:space="preserve">  </v>
      </c>
      <c r="AN129" s="35" t="str">
        <f t="shared" si="29"/>
        <v xml:space="preserve">  </v>
      </c>
      <c r="AO129" s="35" t="str">
        <f t="shared" si="29"/>
        <v xml:space="preserve">  </v>
      </c>
      <c r="AP129" s="35" t="str">
        <f t="shared" si="29"/>
        <v xml:space="preserve">  </v>
      </c>
      <c r="AQ129" s="227"/>
      <c r="AR129" s="227"/>
      <c r="AS129" s="227"/>
      <c r="AT129" s="227"/>
      <c r="AU129" s="227"/>
      <c r="AV129" s="227"/>
      <c r="AW129" s="227"/>
      <c r="BD129" s="277">
        <f t="shared" si="14"/>
        <v>0</v>
      </c>
      <c r="BE129" s="278">
        <f t="shared" si="15"/>
        <v>0</v>
      </c>
      <c r="BF129" s="279">
        <f t="shared" si="16"/>
        <v>0</v>
      </c>
      <c r="BG129" s="280">
        <f t="shared" si="17"/>
        <v>0</v>
      </c>
      <c r="BH129" s="281">
        <f t="shared" si="18"/>
        <v>0</v>
      </c>
      <c r="BI129" s="282">
        <f t="shared" si="19"/>
        <v>0</v>
      </c>
      <c r="BJ129" s="283" t="str">
        <f t="shared" si="13"/>
        <v>ปรับปรุง</v>
      </c>
      <c r="BK129" s="284">
        <f t="shared" si="20"/>
        <v>3</v>
      </c>
    </row>
    <row r="130" spans="1:63" ht="14.25" customHeight="1">
      <c r="A130" s="34">
        <f t="shared" si="28"/>
        <v>35</v>
      </c>
      <c r="B130" s="34" t="str">
        <f t="shared" si="28"/>
        <v xml:space="preserve">  </v>
      </c>
      <c r="C130" s="35" t="str">
        <f t="shared" ref="C130:AE137" si="30">IF(C43&lt;=0,"  ",IF(C43=C$7,C$6,0))</f>
        <v xml:space="preserve">  </v>
      </c>
      <c r="D130" s="35" t="str">
        <f t="shared" si="30"/>
        <v xml:space="preserve">  </v>
      </c>
      <c r="E130" s="35" t="str">
        <f t="shared" si="30"/>
        <v xml:space="preserve">  </v>
      </c>
      <c r="F130" s="35" t="str">
        <f t="shared" si="30"/>
        <v xml:space="preserve">  </v>
      </c>
      <c r="G130" s="35" t="str">
        <f t="shared" si="30"/>
        <v xml:space="preserve">  </v>
      </c>
      <c r="H130" s="35" t="str">
        <f t="shared" si="30"/>
        <v xml:space="preserve">  </v>
      </c>
      <c r="I130" s="35" t="str">
        <f t="shared" si="30"/>
        <v xml:space="preserve">  </v>
      </c>
      <c r="J130" s="35" t="str">
        <f t="shared" si="30"/>
        <v xml:space="preserve">  </v>
      </c>
      <c r="K130" s="35" t="str">
        <f t="shared" si="30"/>
        <v xml:space="preserve">  </v>
      </c>
      <c r="L130" s="35" t="str">
        <f t="shared" si="30"/>
        <v xml:space="preserve">  </v>
      </c>
      <c r="M130" s="35" t="str">
        <f t="shared" si="30"/>
        <v xml:space="preserve">  </v>
      </c>
      <c r="N130" s="35" t="str">
        <f t="shared" si="30"/>
        <v xml:space="preserve">  </v>
      </c>
      <c r="O130" s="35" t="str">
        <f t="shared" si="30"/>
        <v xml:space="preserve">  </v>
      </c>
      <c r="P130" s="35" t="str">
        <f t="shared" si="30"/>
        <v xml:space="preserve">  </v>
      </c>
      <c r="Q130" s="35" t="str">
        <f t="shared" si="30"/>
        <v xml:space="preserve">  </v>
      </c>
      <c r="R130" s="35" t="str">
        <f t="shared" si="30"/>
        <v xml:space="preserve">  </v>
      </c>
      <c r="S130" s="35" t="str">
        <f t="shared" si="30"/>
        <v xml:space="preserve">  </v>
      </c>
      <c r="T130" s="35" t="str">
        <f t="shared" si="30"/>
        <v xml:space="preserve">  </v>
      </c>
      <c r="U130" s="35" t="str">
        <f t="shared" si="30"/>
        <v xml:space="preserve">  </v>
      </c>
      <c r="V130" s="35" t="str">
        <f t="shared" si="30"/>
        <v xml:space="preserve">  </v>
      </c>
      <c r="W130" s="35" t="str">
        <f t="shared" si="30"/>
        <v xml:space="preserve">  </v>
      </c>
      <c r="X130" s="35" t="str">
        <f t="shared" si="30"/>
        <v xml:space="preserve">  </v>
      </c>
      <c r="Y130" s="35" t="str">
        <f t="shared" si="30"/>
        <v xml:space="preserve">  </v>
      </c>
      <c r="Z130" s="35" t="str">
        <f t="shared" si="30"/>
        <v xml:space="preserve">  </v>
      </c>
      <c r="AA130" s="35" t="str">
        <f t="shared" si="30"/>
        <v xml:space="preserve">  </v>
      </c>
      <c r="AB130" s="35" t="str">
        <f t="shared" si="30"/>
        <v xml:space="preserve">  </v>
      </c>
      <c r="AC130" s="35" t="str">
        <f t="shared" si="30"/>
        <v xml:space="preserve">  </v>
      </c>
      <c r="AD130" s="35" t="str">
        <f t="shared" si="30"/>
        <v xml:space="preserve">  </v>
      </c>
      <c r="AE130" s="35" t="str">
        <f t="shared" si="30"/>
        <v xml:space="preserve">  </v>
      </c>
      <c r="AF130" s="35" t="str">
        <f t="shared" si="29"/>
        <v xml:space="preserve">  </v>
      </c>
      <c r="AG130" s="35" t="str">
        <f t="shared" si="29"/>
        <v xml:space="preserve">  </v>
      </c>
      <c r="AH130" s="35" t="str">
        <f t="shared" si="29"/>
        <v xml:space="preserve">  </v>
      </c>
      <c r="AI130" s="35" t="str">
        <f t="shared" si="29"/>
        <v xml:space="preserve">  </v>
      </c>
      <c r="AJ130" s="35" t="str">
        <f t="shared" si="29"/>
        <v xml:space="preserve">  </v>
      </c>
      <c r="AK130" s="35" t="str">
        <f t="shared" si="29"/>
        <v xml:space="preserve">  </v>
      </c>
      <c r="AL130" s="35" t="str">
        <f t="shared" si="29"/>
        <v xml:space="preserve">  </v>
      </c>
      <c r="AM130" s="35" t="str">
        <f t="shared" si="29"/>
        <v xml:space="preserve">  </v>
      </c>
      <c r="AN130" s="35" t="str">
        <f t="shared" si="29"/>
        <v xml:space="preserve">  </v>
      </c>
      <c r="AO130" s="35" t="str">
        <f t="shared" si="29"/>
        <v xml:space="preserve">  </v>
      </c>
      <c r="AP130" s="35" t="str">
        <f t="shared" si="29"/>
        <v xml:space="preserve">  </v>
      </c>
      <c r="AQ130" s="227"/>
      <c r="AR130" s="227"/>
      <c r="AS130" s="227"/>
      <c r="AT130" s="227"/>
      <c r="AU130" s="227"/>
      <c r="AV130" s="227"/>
      <c r="AW130" s="227"/>
      <c r="BD130" s="277">
        <f t="shared" si="14"/>
        <v>0</v>
      </c>
      <c r="BE130" s="278">
        <f t="shared" si="15"/>
        <v>0</v>
      </c>
      <c r="BF130" s="279">
        <f t="shared" si="16"/>
        <v>0</v>
      </c>
      <c r="BG130" s="280">
        <f t="shared" si="17"/>
        <v>0</v>
      </c>
      <c r="BH130" s="281">
        <f t="shared" si="18"/>
        <v>0</v>
      </c>
      <c r="BI130" s="282">
        <f t="shared" si="19"/>
        <v>0</v>
      </c>
      <c r="BJ130" s="283" t="str">
        <f t="shared" si="13"/>
        <v>ปรับปรุง</v>
      </c>
      <c r="BK130" s="284">
        <f t="shared" si="20"/>
        <v>3</v>
      </c>
    </row>
    <row r="131" spans="1:63" ht="14.25" customHeight="1">
      <c r="A131" s="34">
        <f t="shared" si="28"/>
        <v>36</v>
      </c>
      <c r="B131" s="34" t="str">
        <f t="shared" si="28"/>
        <v xml:space="preserve">  </v>
      </c>
      <c r="C131" s="35" t="str">
        <f t="shared" si="30"/>
        <v xml:space="preserve">  </v>
      </c>
      <c r="D131" s="35" t="str">
        <f t="shared" si="30"/>
        <v xml:space="preserve">  </v>
      </c>
      <c r="E131" s="35" t="str">
        <f t="shared" si="30"/>
        <v xml:space="preserve">  </v>
      </c>
      <c r="F131" s="35" t="str">
        <f t="shared" si="30"/>
        <v xml:space="preserve">  </v>
      </c>
      <c r="G131" s="35" t="str">
        <f t="shared" si="30"/>
        <v xml:space="preserve">  </v>
      </c>
      <c r="H131" s="35" t="str">
        <f t="shared" si="30"/>
        <v xml:space="preserve">  </v>
      </c>
      <c r="I131" s="35" t="str">
        <f t="shared" si="30"/>
        <v xml:space="preserve">  </v>
      </c>
      <c r="J131" s="35" t="str">
        <f t="shared" si="30"/>
        <v xml:space="preserve">  </v>
      </c>
      <c r="K131" s="35" t="str">
        <f t="shared" si="30"/>
        <v xml:space="preserve">  </v>
      </c>
      <c r="L131" s="35" t="str">
        <f t="shared" si="30"/>
        <v xml:space="preserve">  </v>
      </c>
      <c r="M131" s="35" t="str">
        <f t="shared" si="30"/>
        <v xml:space="preserve">  </v>
      </c>
      <c r="N131" s="35" t="str">
        <f t="shared" si="30"/>
        <v xml:space="preserve">  </v>
      </c>
      <c r="O131" s="35" t="str">
        <f t="shared" si="30"/>
        <v xml:space="preserve">  </v>
      </c>
      <c r="P131" s="35" t="str">
        <f t="shared" si="30"/>
        <v xml:space="preserve">  </v>
      </c>
      <c r="Q131" s="35" t="str">
        <f t="shared" si="30"/>
        <v xml:space="preserve">  </v>
      </c>
      <c r="R131" s="35" t="str">
        <f t="shared" si="30"/>
        <v xml:space="preserve">  </v>
      </c>
      <c r="S131" s="35" t="str">
        <f t="shared" si="30"/>
        <v xml:space="preserve">  </v>
      </c>
      <c r="T131" s="35" t="str">
        <f t="shared" si="30"/>
        <v xml:space="preserve">  </v>
      </c>
      <c r="U131" s="35" t="str">
        <f t="shared" si="30"/>
        <v xml:space="preserve">  </v>
      </c>
      <c r="V131" s="35" t="str">
        <f t="shared" si="30"/>
        <v xml:space="preserve">  </v>
      </c>
      <c r="W131" s="35" t="str">
        <f t="shared" si="30"/>
        <v xml:space="preserve">  </v>
      </c>
      <c r="X131" s="35" t="str">
        <f t="shared" si="30"/>
        <v xml:space="preserve">  </v>
      </c>
      <c r="Y131" s="35" t="str">
        <f t="shared" si="30"/>
        <v xml:space="preserve">  </v>
      </c>
      <c r="Z131" s="35" t="str">
        <f t="shared" si="30"/>
        <v xml:space="preserve">  </v>
      </c>
      <c r="AA131" s="35" t="str">
        <f t="shared" si="30"/>
        <v xml:space="preserve">  </v>
      </c>
      <c r="AB131" s="35" t="str">
        <f t="shared" si="30"/>
        <v xml:space="preserve">  </v>
      </c>
      <c r="AC131" s="35" t="str">
        <f t="shared" si="30"/>
        <v xml:space="preserve">  </v>
      </c>
      <c r="AD131" s="35" t="str">
        <f t="shared" si="30"/>
        <v xml:space="preserve">  </v>
      </c>
      <c r="AE131" s="35" t="str">
        <f t="shared" si="30"/>
        <v xml:space="preserve">  </v>
      </c>
      <c r="AF131" s="35" t="str">
        <f t="shared" si="29"/>
        <v xml:space="preserve">  </v>
      </c>
      <c r="AG131" s="35" t="str">
        <f t="shared" si="29"/>
        <v xml:space="preserve">  </v>
      </c>
      <c r="AH131" s="35" t="str">
        <f t="shared" si="29"/>
        <v xml:space="preserve">  </v>
      </c>
      <c r="AI131" s="35" t="str">
        <f t="shared" si="29"/>
        <v xml:space="preserve">  </v>
      </c>
      <c r="AJ131" s="35" t="str">
        <f t="shared" si="29"/>
        <v xml:space="preserve">  </v>
      </c>
      <c r="AK131" s="35" t="str">
        <f t="shared" si="29"/>
        <v xml:space="preserve">  </v>
      </c>
      <c r="AL131" s="35" t="str">
        <f t="shared" si="29"/>
        <v xml:space="preserve">  </v>
      </c>
      <c r="AM131" s="35" t="str">
        <f t="shared" si="29"/>
        <v xml:space="preserve">  </v>
      </c>
      <c r="AN131" s="35" t="str">
        <f t="shared" si="29"/>
        <v xml:space="preserve">  </v>
      </c>
      <c r="AO131" s="35" t="str">
        <f t="shared" si="29"/>
        <v xml:space="preserve">  </v>
      </c>
      <c r="AP131" s="35" t="str">
        <f t="shared" si="29"/>
        <v xml:space="preserve">  </v>
      </c>
      <c r="AQ131" s="227"/>
      <c r="AR131" s="227"/>
      <c r="AS131" s="227"/>
      <c r="AT131" s="227"/>
      <c r="AU131" s="227"/>
      <c r="AV131" s="227"/>
      <c r="AW131" s="227"/>
      <c r="BD131" s="277">
        <f t="shared" si="14"/>
        <v>0</v>
      </c>
      <c r="BE131" s="278">
        <f t="shared" si="15"/>
        <v>0</v>
      </c>
      <c r="BF131" s="279">
        <f t="shared" si="16"/>
        <v>0</v>
      </c>
      <c r="BG131" s="280">
        <f t="shared" si="17"/>
        <v>0</v>
      </c>
      <c r="BH131" s="281">
        <f t="shared" si="18"/>
        <v>0</v>
      </c>
      <c r="BI131" s="282">
        <f t="shared" si="19"/>
        <v>0</v>
      </c>
      <c r="BJ131" s="283" t="str">
        <f t="shared" si="13"/>
        <v>ปรับปรุง</v>
      </c>
      <c r="BK131" s="284">
        <f t="shared" si="20"/>
        <v>3</v>
      </c>
    </row>
    <row r="132" spans="1:63" ht="14.25" customHeight="1">
      <c r="A132" s="34">
        <f t="shared" si="28"/>
        <v>37</v>
      </c>
      <c r="B132" s="34" t="str">
        <f t="shared" si="28"/>
        <v xml:space="preserve">  </v>
      </c>
      <c r="C132" s="35" t="str">
        <f t="shared" si="30"/>
        <v xml:space="preserve">  </v>
      </c>
      <c r="D132" s="35" t="str">
        <f t="shared" si="30"/>
        <v xml:space="preserve">  </v>
      </c>
      <c r="E132" s="35" t="str">
        <f t="shared" si="30"/>
        <v xml:space="preserve">  </v>
      </c>
      <c r="F132" s="35" t="str">
        <f t="shared" si="30"/>
        <v xml:space="preserve">  </v>
      </c>
      <c r="G132" s="35" t="str">
        <f t="shared" si="30"/>
        <v xml:space="preserve">  </v>
      </c>
      <c r="H132" s="35" t="str">
        <f t="shared" si="30"/>
        <v xml:space="preserve">  </v>
      </c>
      <c r="I132" s="35" t="str">
        <f t="shared" si="30"/>
        <v xml:space="preserve">  </v>
      </c>
      <c r="J132" s="35" t="str">
        <f t="shared" si="30"/>
        <v xml:space="preserve">  </v>
      </c>
      <c r="K132" s="35" t="str">
        <f t="shared" si="30"/>
        <v xml:space="preserve">  </v>
      </c>
      <c r="L132" s="35" t="str">
        <f t="shared" si="30"/>
        <v xml:space="preserve">  </v>
      </c>
      <c r="M132" s="35" t="str">
        <f t="shared" si="30"/>
        <v xml:space="preserve">  </v>
      </c>
      <c r="N132" s="35" t="str">
        <f t="shared" si="30"/>
        <v xml:space="preserve">  </v>
      </c>
      <c r="O132" s="35" t="str">
        <f t="shared" si="30"/>
        <v xml:space="preserve">  </v>
      </c>
      <c r="P132" s="35" t="str">
        <f t="shared" si="30"/>
        <v xml:space="preserve">  </v>
      </c>
      <c r="Q132" s="35" t="str">
        <f t="shared" si="30"/>
        <v xml:space="preserve">  </v>
      </c>
      <c r="R132" s="35" t="str">
        <f t="shared" si="30"/>
        <v xml:space="preserve">  </v>
      </c>
      <c r="S132" s="35" t="str">
        <f t="shared" si="30"/>
        <v xml:space="preserve">  </v>
      </c>
      <c r="T132" s="35" t="str">
        <f t="shared" si="30"/>
        <v xml:space="preserve">  </v>
      </c>
      <c r="U132" s="35" t="str">
        <f t="shared" si="30"/>
        <v xml:space="preserve">  </v>
      </c>
      <c r="V132" s="35" t="str">
        <f t="shared" si="30"/>
        <v xml:space="preserve">  </v>
      </c>
      <c r="W132" s="35" t="str">
        <f t="shared" si="30"/>
        <v xml:space="preserve">  </v>
      </c>
      <c r="X132" s="35" t="str">
        <f t="shared" si="30"/>
        <v xml:space="preserve">  </v>
      </c>
      <c r="Y132" s="35" t="str">
        <f t="shared" si="30"/>
        <v xml:space="preserve">  </v>
      </c>
      <c r="Z132" s="35" t="str">
        <f t="shared" si="30"/>
        <v xml:space="preserve">  </v>
      </c>
      <c r="AA132" s="35" t="str">
        <f t="shared" si="30"/>
        <v xml:space="preserve">  </v>
      </c>
      <c r="AB132" s="35" t="str">
        <f t="shared" si="30"/>
        <v xml:space="preserve">  </v>
      </c>
      <c r="AC132" s="35" t="str">
        <f t="shared" si="30"/>
        <v xml:space="preserve">  </v>
      </c>
      <c r="AD132" s="35" t="str">
        <f t="shared" si="30"/>
        <v xml:space="preserve">  </v>
      </c>
      <c r="AE132" s="35" t="str">
        <f t="shared" si="30"/>
        <v xml:space="preserve">  </v>
      </c>
      <c r="AF132" s="35" t="str">
        <f t="shared" si="29"/>
        <v xml:space="preserve">  </v>
      </c>
      <c r="AG132" s="35" t="str">
        <f t="shared" si="29"/>
        <v xml:space="preserve">  </v>
      </c>
      <c r="AH132" s="35" t="str">
        <f t="shared" si="29"/>
        <v xml:space="preserve">  </v>
      </c>
      <c r="AI132" s="35" t="str">
        <f t="shared" si="29"/>
        <v xml:space="preserve">  </v>
      </c>
      <c r="AJ132" s="35" t="str">
        <f t="shared" si="29"/>
        <v xml:space="preserve">  </v>
      </c>
      <c r="AK132" s="35" t="str">
        <f t="shared" si="29"/>
        <v xml:space="preserve">  </v>
      </c>
      <c r="AL132" s="35" t="str">
        <f t="shared" si="29"/>
        <v xml:space="preserve">  </v>
      </c>
      <c r="AM132" s="35" t="str">
        <f t="shared" si="29"/>
        <v xml:space="preserve">  </v>
      </c>
      <c r="AN132" s="35" t="str">
        <f t="shared" si="29"/>
        <v xml:space="preserve">  </v>
      </c>
      <c r="AO132" s="35" t="str">
        <f t="shared" si="29"/>
        <v xml:space="preserve">  </v>
      </c>
      <c r="AP132" s="35" t="str">
        <f t="shared" si="29"/>
        <v xml:space="preserve">  </v>
      </c>
      <c r="AQ132" s="227"/>
      <c r="AR132" s="227"/>
      <c r="AS132" s="227"/>
      <c r="AT132" s="227"/>
      <c r="AU132" s="227"/>
      <c r="AV132" s="227"/>
      <c r="AW132" s="227"/>
      <c r="BD132" s="277">
        <f t="shared" si="14"/>
        <v>0</v>
      </c>
      <c r="BE132" s="278">
        <f t="shared" si="15"/>
        <v>0</v>
      </c>
      <c r="BF132" s="279">
        <f t="shared" si="16"/>
        <v>0</v>
      </c>
      <c r="BG132" s="280">
        <f t="shared" si="17"/>
        <v>0</v>
      </c>
      <c r="BH132" s="281">
        <f t="shared" si="18"/>
        <v>0</v>
      </c>
      <c r="BI132" s="282">
        <f t="shared" si="19"/>
        <v>0</v>
      </c>
      <c r="BJ132" s="283" t="str">
        <f t="shared" si="13"/>
        <v>ปรับปรุง</v>
      </c>
      <c r="BK132" s="284">
        <f t="shared" si="20"/>
        <v>3</v>
      </c>
    </row>
    <row r="133" spans="1:63" ht="14.25" customHeight="1">
      <c r="A133" s="34">
        <f t="shared" si="28"/>
        <v>38</v>
      </c>
      <c r="B133" s="34" t="str">
        <f t="shared" si="28"/>
        <v xml:space="preserve">  </v>
      </c>
      <c r="C133" s="35" t="str">
        <f t="shared" si="30"/>
        <v xml:space="preserve">  </v>
      </c>
      <c r="D133" s="35" t="str">
        <f t="shared" si="30"/>
        <v xml:space="preserve">  </v>
      </c>
      <c r="E133" s="35" t="str">
        <f t="shared" si="30"/>
        <v xml:space="preserve">  </v>
      </c>
      <c r="F133" s="35" t="str">
        <f t="shared" si="30"/>
        <v xml:space="preserve">  </v>
      </c>
      <c r="G133" s="35" t="str">
        <f t="shared" si="30"/>
        <v xml:space="preserve">  </v>
      </c>
      <c r="H133" s="35" t="str">
        <f t="shared" si="30"/>
        <v xml:space="preserve">  </v>
      </c>
      <c r="I133" s="35" t="str">
        <f t="shared" si="30"/>
        <v xml:space="preserve">  </v>
      </c>
      <c r="J133" s="35" t="str">
        <f t="shared" si="30"/>
        <v xml:space="preserve">  </v>
      </c>
      <c r="K133" s="35" t="str">
        <f t="shared" si="30"/>
        <v xml:space="preserve">  </v>
      </c>
      <c r="L133" s="35" t="str">
        <f t="shared" si="30"/>
        <v xml:space="preserve">  </v>
      </c>
      <c r="M133" s="35" t="str">
        <f t="shared" si="30"/>
        <v xml:space="preserve">  </v>
      </c>
      <c r="N133" s="35" t="str">
        <f t="shared" si="30"/>
        <v xml:space="preserve">  </v>
      </c>
      <c r="O133" s="35" t="str">
        <f t="shared" si="30"/>
        <v xml:space="preserve">  </v>
      </c>
      <c r="P133" s="35" t="str">
        <f t="shared" si="30"/>
        <v xml:space="preserve">  </v>
      </c>
      <c r="Q133" s="35" t="str">
        <f t="shared" si="30"/>
        <v xml:space="preserve">  </v>
      </c>
      <c r="R133" s="35" t="str">
        <f t="shared" si="30"/>
        <v xml:space="preserve">  </v>
      </c>
      <c r="S133" s="35" t="str">
        <f t="shared" si="30"/>
        <v xml:space="preserve">  </v>
      </c>
      <c r="T133" s="35" t="str">
        <f t="shared" si="30"/>
        <v xml:space="preserve">  </v>
      </c>
      <c r="U133" s="35" t="str">
        <f t="shared" si="30"/>
        <v xml:space="preserve">  </v>
      </c>
      <c r="V133" s="35" t="str">
        <f t="shared" si="30"/>
        <v xml:space="preserve">  </v>
      </c>
      <c r="W133" s="35" t="str">
        <f t="shared" si="30"/>
        <v xml:space="preserve">  </v>
      </c>
      <c r="X133" s="35" t="str">
        <f t="shared" si="30"/>
        <v xml:space="preserve">  </v>
      </c>
      <c r="Y133" s="35" t="str">
        <f t="shared" si="30"/>
        <v xml:space="preserve">  </v>
      </c>
      <c r="Z133" s="35" t="str">
        <f t="shared" si="30"/>
        <v xml:space="preserve">  </v>
      </c>
      <c r="AA133" s="35" t="str">
        <f t="shared" si="30"/>
        <v xml:space="preserve">  </v>
      </c>
      <c r="AB133" s="35" t="str">
        <f t="shared" si="30"/>
        <v xml:space="preserve">  </v>
      </c>
      <c r="AC133" s="35" t="str">
        <f t="shared" si="30"/>
        <v xml:space="preserve">  </v>
      </c>
      <c r="AD133" s="35" t="str">
        <f t="shared" si="30"/>
        <v xml:space="preserve">  </v>
      </c>
      <c r="AE133" s="35" t="str">
        <f t="shared" si="30"/>
        <v xml:space="preserve">  </v>
      </c>
      <c r="AF133" s="35" t="str">
        <f t="shared" si="29"/>
        <v xml:space="preserve">  </v>
      </c>
      <c r="AG133" s="35" t="str">
        <f t="shared" si="29"/>
        <v xml:space="preserve">  </v>
      </c>
      <c r="AH133" s="35" t="str">
        <f t="shared" si="29"/>
        <v xml:space="preserve">  </v>
      </c>
      <c r="AI133" s="35" t="str">
        <f t="shared" si="29"/>
        <v xml:space="preserve">  </v>
      </c>
      <c r="AJ133" s="35" t="str">
        <f t="shared" si="29"/>
        <v xml:space="preserve">  </v>
      </c>
      <c r="AK133" s="35" t="str">
        <f t="shared" si="29"/>
        <v xml:space="preserve">  </v>
      </c>
      <c r="AL133" s="35" t="str">
        <f t="shared" si="29"/>
        <v xml:space="preserve">  </v>
      </c>
      <c r="AM133" s="35" t="str">
        <f t="shared" si="29"/>
        <v xml:space="preserve">  </v>
      </c>
      <c r="AN133" s="35" t="str">
        <f t="shared" si="29"/>
        <v xml:space="preserve">  </v>
      </c>
      <c r="AO133" s="35" t="str">
        <f t="shared" si="29"/>
        <v xml:space="preserve">  </v>
      </c>
      <c r="AP133" s="35" t="str">
        <f t="shared" si="29"/>
        <v xml:space="preserve">  </v>
      </c>
      <c r="AQ133" s="227"/>
      <c r="AR133" s="227"/>
      <c r="AS133" s="227"/>
      <c r="AT133" s="227"/>
      <c r="AU133" s="227"/>
      <c r="AV133" s="227"/>
      <c r="AW133" s="227"/>
      <c r="BD133" s="277">
        <f t="shared" si="14"/>
        <v>0</v>
      </c>
      <c r="BE133" s="278">
        <f t="shared" si="15"/>
        <v>0</v>
      </c>
      <c r="BF133" s="279">
        <f t="shared" si="16"/>
        <v>0</v>
      </c>
      <c r="BG133" s="280">
        <f t="shared" si="17"/>
        <v>0</v>
      </c>
      <c r="BH133" s="281">
        <f t="shared" si="18"/>
        <v>0</v>
      </c>
      <c r="BI133" s="282">
        <f t="shared" si="19"/>
        <v>0</v>
      </c>
      <c r="BJ133" s="283" t="str">
        <f t="shared" si="13"/>
        <v>ปรับปรุง</v>
      </c>
      <c r="BK133" s="284">
        <f t="shared" si="20"/>
        <v>3</v>
      </c>
    </row>
    <row r="134" spans="1:63" ht="14.25" customHeight="1">
      <c r="A134" s="34">
        <f t="shared" si="28"/>
        <v>39</v>
      </c>
      <c r="B134" s="34" t="str">
        <f t="shared" si="28"/>
        <v xml:space="preserve">  </v>
      </c>
      <c r="C134" s="35" t="str">
        <f t="shared" si="30"/>
        <v xml:space="preserve">  </v>
      </c>
      <c r="D134" s="35" t="str">
        <f t="shared" si="30"/>
        <v xml:space="preserve">  </v>
      </c>
      <c r="E134" s="35" t="str">
        <f t="shared" si="30"/>
        <v xml:space="preserve">  </v>
      </c>
      <c r="F134" s="35" t="str">
        <f t="shared" si="30"/>
        <v xml:space="preserve">  </v>
      </c>
      <c r="G134" s="35" t="str">
        <f t="shared" si="30"/>
        <v xml:space="preserve">  </v>
      </c>
      <c r="H134" s="35" t="str">
        <f t="shared" si="30"/>
        <v xml:space="preserve">  </v>
      </c>
      <c r="I134" s="35" t="str">
        <f t="shared" si="30"/>
        <v xml:space="preserve">  </v>
      </c>
      <c r="J134" s="35" t="str">
        <f t="shared" si="30"/>
        <v xml:space="preserve">  </v>
      </c>
      <c r="K134" s="35" t="str">
        <f t="shared" si="30"/>
        <v xml:space="preserve">  </v>
      </c>
      <c r="L134" s="35" t="str">
        <f t="shared" si="30"/>
        <v xml:space="preserve">  </v>
      </c>
      <c r="M134" s="35" t="str">
        <f t="shared" si="30"/>
        <v xml:space="preserve">  </v>
      </c>
      <c r="N134" s="35" t="str">
        <f t="shared" si="30"/>
        <v xml:space="preserve">  </v>
      </c>
      <c r="O134" s="35" t="str">
        <f t="shared" si="30"/>
        <v xml:space="preserve">  </v>
      </c>
      <c r="P134" s="35" t="str">
        <f t="shared" si="30"/>
        <v xml:space="preserve">  </v>
      </c>
      <c r="Q134" s="35" t="str">
        <f t="shared" si="30"/>
        <v xml:space="preserve">  </v>
      </c>
      <c r="R134" s="35" t="str">
        <f t="shared" si="30"/>
        <v xml:space="preserve">  </v>
      </c>
      <c r="S134" s="35" t="str">
        <f t="shared" si="30"/>
        <v xml:space="preserve">  </v>
      </c>
      <c r="T134" s="35" t="str">
        <f t="shared" si="30"/>
        <v xml:space="preserve">  </v>
      </c>
      <c r="U134" s="35" t="str">
        <f t="shared" si="30"/>
        <v xml:space="preserve">  </v>
      </c>
      <c r="V134" s="35" t="str">
        <f t="shared" si="30"/>
        <v xml:space="preserve">  </v>
      </c>
      <c r="W134" s="35" t="str">
        <f t="shared" si="30"/>
        <v xml:space="preserve">  </v>
      </c>
      <c r="X134" s="35" t="str">
        <f t="shared" si="30"/>
        <v xml:space="preserve">  </v>
      </c>
      <c r="Y134" s="35" t="str">
        <f t="shared" si="30"/>
        <v xml:space="preserve">  </v>
      </c>
      <c r="Z134" s="35" t="str">
        <f t="shared" si="30"/>
        <v xml:space="preserve">  </v>
      </c>
      <c r="AA134" s="35" t="str">
        <f t="shared" si="30"/>
        <v xml:space="preserve">  </v>
      </c>
      <c r="AB134" s="35" t="str">
        <f t="shared" si="30"/>
        <v xml:space="preserve">  </v>
      </c>
      <c r="AC134" s="35" t="str">
        <f t="shared" si="30"/>
        <v xml:space="preserve">  </v>
      </c>
      <c r="AD134" s="35" t="str">
        <f t="shared" si="30"/>
        <v xml:space="preserve">  </v>
      </c>
      <c r="AE134" s="35" t="str">
        <f t="shared" si="30"/>
        <v xml:space="preserve">  </v>
      </c>
      <c r="AF134" s="35" t="str">
        <f t="shared" si="29"/>
        <v xml:space="preserve">  </v>
      </c>
      <c r="AG134" s="35" t="str">
        <f t="shared" si="29"/>
        <v xml:space="preserve">  </v>
      </c>
      <c r="AH134" s="35" t="str">
        <f t="shared" si="29"/>
        <v xml:space="preserve">  </v>
      </c>
      <c r="AI134" s="35" t="str">
        <f t="shared" si="29"/>
        <v xml:space="preserve">  </v>
      </c>
      <c r="AJ134" s="35" t="str">
        <f t="shared" si="29"/>
        <v xml:space="preserve">  </v>
      </c>
      <c r="AK134" s="35" t="str">
        <f t="shared" si="29"/>
        <v xml:space="preserve">  </v>
      </c>
      <c r="AL134" s="35" t="str">
        <f t="shared" si="29"/>
        <v xml:space="preserve">  </v>
      </c>
      <c r="AM134" s="35" t="str">
        <f t="shared" si="29"/>
        <v xml:space="preserve">  </v>
      </c>
      <c r="AN134" s="35" t="str">
        <f t="shared" si="29"/>
        <v xml:space="preserve">  </v>
      </c>
      <c r="AO134" s="35" t="str">
        <f t="shared" si="29"/>
        <v xml:space="preserve">  </v>
      </c>
      <c r="AP134" s="35" t="str">
        <f t="shared" si="29"/>
        <v xml:space="preserve">  </v>
      </c>
      <c r="AQ134" s="227"/>
      <c r="AR134" s="227"/>
      <c r="AS134" s="227"/>
      <c r="AT134" s="227"/>
      <c r="AU134" s="227"/>
      <c r="AV134" s="227"/>
      <c r="AW134" s="227"/>
      <c r="BD134" s="277">
        <f t="shared" si="14"/>
        <v>0</v>
      </c>
      <c r="BE134" s="278">
        <f t="shared" si="15"/>
        <v>0</v>
      </c>
      <c r="BF134" s="279">
        <f t="shared" si="16"/>
        <v>0</v>
      </c>
      <c r="BG134" s="280">
        <f t="shared" si="17"/>
        <v>0</v>
      </c>
      <c r="BH134" s="281">
        <f t="shared" si="18"/>
        <v>0</v>
      </c>
      <c r="BI134" s="282">
        <f t="shared" si="19"/>
        <v>0</v>
      </c>
      <c r="BJ134" s="283" t="str">
        <f t="shared" si="13"/>
        <v>ปรับปรุง</v>
      </c>
      <c r="BK134" s="284">
        <f t="shared" si="20"/>
        <v>3</v>
      </c>
    </row>
    <row r="135" spans="1:63" ht="14.25" customHeight="1">
      <c r="A135" s="34">
        <f t="shared" si="28"/>
        <v>40</v>
      </c>
      <c r="B135" s="34" t="str">
        <f t="shared" si="28"/>
        <v xml:space="preserve">  </v>
      </c>
      <c r="C135" s="35" t="str">
        <f t="shared" si="30"/>
        <v xml:space="preserve">  </v>
      </c>
      <c r="D135" s="35" t="str">
        <f t="shared" si="30"/>
        <v xml:space="preserve">  </v>
      </c>
      <c r="E135" s="35" t="str">
        <f t="shared" si="30"/>
        <v xml:space="preserve">  </v>
      </c>
      <c r="F135" s="35" t="str">
        <f t="shared" si="30"/>
        <v xml:space="preserve">  </v>
      </c>
      <c r="G135" s="35" t="str">
        <f t="shared" si="30"/>
        <v xml:space="preserve">  </v>
      </c>
      <c r="H135" s="35" t="str">
        <f t="shared" si="30"/>
        <v xml:space="preserve">  </v>
      </c>
      <c r="I135" s="35" t="str">
        <f t="shared" si="30"/>
        <v xml:space="preserve">  </v>
      </c>
      <c r="J135" s="35" t="str">
        <f t="shared" si="30"/>
        <v xml:space="preserve">  </v>
      </c>
      <c r="K135" s="35" t="str">
        <f t="shared" si="30"/>
        <v xml:space="preserve">  </v>
      </c>
      <c r="L135" s="35" t="str">
        <f t="shared" si="30"/>
        <v xml:space="preserve">  </v>
      </c>
      <c r="M135" s="35" t="str">
        <f t="shared" si="30"/>
        <v xml:space="preserve">  </v>
      </c>
      <c r="N135" s="35" t="str">
        <f t="shared" si="30"/>
        <v xml:space="preserve">  </v>
      </c>
      <c r="O135" s="35" t="str">
        <f t="shared" si="30"/>
        <v xml:space="preserve">  </v>
      </c>
      <c r="P135" s="35" t="str">
        <f t="shared" si="30"/>
        <v xml:space="preserve">  </v>
      </c>
      <c r="Q135" s="35" t="str">
        <f t="shared" si="30"/>
        <v xml:space="preserve">  </v>
      </c>
      <c r="R135" s="35" t="str">
        <f t="shared" si="30"/>
        <v xml:space="preserve">  </v>
      </c>
      <c r="S135" s="35" t="str">
        <f t="shared" si="30"/>
        <v xml:space="preserve">  </v>
      </c>
      <c r="T135" s="35" t="str">
        <f t="shared" si="30"/>
        <v xml:space="preserve">  </v>
      </c>
      <c r="U135" s="35" t="str">
        <f t="shared" si="30"/>
        <v xml:space="preserve">  </v>
      </c>
      <c r="V135" s="35" t="str">
        <f t="shared" si="30"/>
        <v xml:space="preserve">  </v>
      </c>
      <c r="W135" s="35" t="str">
        <f t="shared" si="30"/>
        <v xml:space="preserve">  </v>
      </c>
      <c r="X135" s="35" t="str">
        <f t="shared" si="30"/>
        <v xml:space="preserve">  </v>
      </c>
      <c r="Y135" s="35" t="str">
        <f t="shared" si="30"/>
        <v xml:space="preserve">  </v>
      </c>
      <c r="Z135" s="35" t="str">
        <f t="shared" si="30"/>
        <v xml:space="preserve">  </v>
      </c>
      <c r="AA135" s="35" t="str">
        <f t="shared" si="30"/>
        <v xml:space="preserve">  </v>
      </c>
      <c r="AB135" s="35" t="str">
        <f t="shared" si="30"/>
        <v xml:space="preserve">  </v>
      </c>
      <c r="AC135" s="35" t="str">
        <f t="shared" si="30"/>
        <v xml:space="preserve">  </v>
      </c>
      <c r="AD135" s="35" t="str">
        <f t="shared" si="30"/>
        <v xml:space="preserve">  </v>
      </c>
      <c r="AE135" s="35" t="str">
        <f t="shared" si="30"/>
        <v xml:space="preserve">  </v>
      </c>
      <c r="AF135" s="35" t="str">
        <f t="shared" si="29"/>
        <v xml:space="preserve">  </v>
      </c>
      <c r="AG135" s="35" t="str">
        <f t="shared" si="29"/>
        <v xml:space="preserve">  </v>
      </c>
      <c r="AH135" s="35" t="str">
        <f t="shared" si="29"/>
        <v xml:space="preserve">  </v>
      </c>
      <c r="AI135" s="35" t="str">
        <f t="shared" si="29"/>
        <v xml:space="preserve">  </v>
      </c>
      <c r="AJ135" s="35" t="str">
        <f t="shared" si="29"/>
        <v xml:space="preserve">  </v>
      </c>
      <c r="AK135" s="35" t="str">
        <f t="shared" si="29"/>
        <v xml:space="preserve">  </v>
      </c>
      <c r="AL135" s="35" t="str">
        <f t="shared" si="29"/>
        <v xml:space="preserve">  </v>
      </c>
      <c r="AM135" s="35" t="str">
        <f t="shared" si="29"/>
        <v xml:space="preserve">  </v>
      </c>
      <c r="AN135" s="35" t="str">
        <f t="shared" si="29"/>
        <v xml:space="preserve">  </v>
      </c>
      <c r="AO135" s="35" t="str">
        <f t="shared" si="29"/>
        <v xml:space="preserve">  </v>
      </c>
      <c r="AP135" s="35" t="str">
        <f t="shared" si="29"/>
        <v xml:space="preserve">  </v>
      </c>
      <c r="AQ135" s="227"/>
      <c r="AR135" s="227"/>
      <c r="AS135" s="227"/>
      <c r="AT135" s="227"/>
      <c r="AU135" s="227"/>
      <c r="AV135" s="227"/>
      <c r="AW135" s="227"/>
      <c r="BD135" s="277">
        <f t="shared" si="14"/>
        <v>0</v>
      </c>
      <c r="BE135" s="278">
        <f t="shared" si="15"/>
        <v>0</v>
      </c>
      <c r="BF135" s="279">
        <f t="shared" si="16"/>
        <v>0</v>
      </c>
      <c r="BG135" s="280">
        <f t="shared" si="17"/>
        <v>0</v>
      </c>
      <c r="BH135" s="281">
        <f t="shared" si="18"/>
        <v>0</v>
      </c>
      <c r="BI135" s="282">
        <f t="shared" si="19"/>
        <v>0</v>
      </c>
      <c r="BJ135" s="283" t="str">
        <f t="shared" si="13"/>
        <v>ปรับปรุง</v>
      </c>
      <c r="BK135" s="284">
        <f t="shared" si="20"/>
        <v>3</v>
      </c>
    </row>
    <row r="136" spans="1:63" ht="14.25" customHeight="1">
      <c r="A136" s="34">
        <f t="shared" si="28"/>
        <v>41</v>
      </c>
      <c r="B136" s="34" t="str">
        <f t="shared" si="28"/>
        <v xml:space="preserve">  </v>
      </c>
      <c r="C136" s="35" t="str">
        <f t="shared" si="30"/>
        <v xml:space="preserve">  </v>
      </c>
      <c r="D136" s="35" t="str">
        <f t="shared" si="30"/>
        <v xml:space="preserve">  </v>
      </c>
      <c r="E136" s="35" t="str">
        <f t="shared" si="30"/>
        <v xml:space="preserve">  </v>
      </c>
      <c r="F136" s="35" t="str">
        <f t="shared" si="30"/>
        <v xml:space="preserve">  </v>
      </c>
      <c r="G136" s="35" t="str">
        <f t="shared" si="30"/>
        <v xml:space="preserve">  </v>
      </c>
      <c r="H136" s="35" t="str">
        <f t="shared" si="30"/>
        <v xml:space="preserve">  </v>
      </c>
      <c r="I136" s="35" t="str">
        <f t="shared" si="30"/>
        <v xml:space="preserve">  </v>
      </c>
      <c r="J136" s="35" t="str">
        <f t="shared" si="30"/>
        <v xml:space="preserve">  </v>
      </c>
      <c r="K136" s="35" t="str">
        <f t="shared" si="30"/>
        <v xml:space="preserve">  </v>
      </c>
      <c r="L136" s="35" t="str">
        <f t="shared" si="30"/>
        <v xml:space="preserve">  </v>
      </c>
      <c r="M136" s="35" t="str">
        <f t="shared" si="30"/>
        <v xml:space="preserve">  </v>
      </c>
      <c r="N136" s="35" t="str">
        <f t="shared" si="30"/>
        <v xml:space="preserve">  </v>
      </c>
      <c r="O136" s="35" t="str">
        <f t="shared" si="30"/>
        <v xml:space="preserve">  </v>
      </c>
      <c r="P136" s="35" t="str">
        <f t="shared" si="30"/>
        <v xml:space="preserve">  </v>
      </c>
      <c r="Q136" s="35" t="str">
        <f t="shared" si="30"/>
        <v xml:space="preserve">  </v>
      </c>
      <c r="R136" s="35" t="str">
        <f t="shared" si="30"/>
        <v xml:space="preserve">  </v>
      </c>
      <c r="S136" s="35" t="str">
        <f t="shared" si="30"/>
        <v xml:space="preserve">  </v>
      </c>
      <c r="T136" s="35" t="str">
        <f t="shared" si="30"/>
        <v xml:space="preserve">  </v>
      </c>
      <c r="U136" s="35" t="str">
        <f t="shared" si="30"/>
        <v xml:space="preserve">  </v>
      </c>
      <c r="V136" s="35" t="str">
        <f t="shared" si="30"/>
        <v xml:space="preserve">  </v>
      </c>
      <c r="W136" s="35" t="str">
        <f t="shared" si="30"/>
        <v xml:space="preserve">  </v>
      </c>
      <c r="X136" s="35" t="str">
        <f t="shared" si="30"/>
        <v xml:space="preserve">  </v>
      </c>
      <c r="Y136" s="35" t="str">
        <f t="shared" si="30"/>
        <v xml:space="preserve">  </v>
      </c>
      <c r="Z136" s="35" t="str">
        <f t="shared" si="30"/>
        <v xml:space="preserve">  </v>
      </c>
      <c r="AA136" s="35" t="str">
        <f t="shared" si="30"/>
        <v xml:space="preserve">  </v>
      </c>
      <c r="AB136" s="35" t="str">
        <f t="shared" si="30"/>
        <v xml:space="preserve">  </v>
      </c>
      <c r="AC136" s="35" t="str">
        <f t="shared" si="30"/>
        <v xml:space="preserve">  </v>
      </c>
      <c r="AD136" s="35" t="str">
        <f t="shared" si="30"/>
        <v xml:space="preserve">  </v>
      </c>
      <c r="AE136" s="35" t="str">
        <f t="shared" si="30"/>
        <v xml:space="preserve">  </v>
      </c>
      <c r="AF136" s="35" t="str">
        <f t="shared" si="29"/>
        <v xml:space="preserve">  </v>
      </c>
      <c r="AG136" s="35" t="str">
        <f t="shared" si="29"/>
        <v xml:space="preserve">  </v>
      </c>
      <c r="AH136" s="35" t="str">
        <f t="shared" si="29"/>
        <v xml:space="preserve">  </v>
      </c>
      <c r="AI136" s="35" t="str">
        <f t="shared" si="29"/>
        <v xml:space="preserve">  </v>
      </c>
      <c r="AJ136" s="35" t="str">
        <f t="shared" si="29"/>
        <v xml:space="preserve">  </v>
      </c>
      <c r="AK136" s="35" t="str">
        <f t="shared" si="29"/>
        <v xml:space="preserve">  </v>
      </c>
      <c r="AL136" s="35" t="str">
        <f t="shared" si="29"/>
        <v xml:space="preserve">  </v>
      </c>
      <c r="AM136" s="35" t="str">
        <f t="shared" si="29"/>
        <v xml:space="preserve">  </v>
      </c>
      <c r="AN136" s="35" t="str">
        <f t="shared" si="29"/>
        <v xml:space="preserve">  </v>
      </c>
      <c r="AO136" s="35" t="str">
        <f t="shared" si="29"/>
        <v xml:space="preserve">  </v>
      </c>
      <c r="AP136" s="35" t="str">
        <f t="shared" si="29"/>
        <v xml:space="preserve">  </v>
      </c>
      <c r="AQ136" s="227"/>
      <c r="AR136" s="227"/>
      <c r="AS136" s="227"/>
      <c r="AT136" s="227"/>
      <c r="AU136" s="227"/>
      <c r="AV136" s="227"/>
      <c r="AW136" s="227"/>
      <c r="BD136" s="277">
        <f t="shared" si="14"/>
        <v>0</v>
      </c>
      <c r="BE136" s="278">
        <f t="shared" si="15"/>
        <v>0</v>
      </c>
      <c r="BF136" s="279">
        <f t="shared" si="16"/>
        <v>0</v>
      </c>
      <c r="BG136" s="280">
        <f t="shared" si="17"/>
        <v>0</v>
      </c>
      <c r="BH136" s="281">
        <f t="shared" si="18"/>
        <v>0</v>
      </c>
      <c r="BI136" s="282">
        <f t="shared" si="19"/>
        <v>0</v>
      </c>
      <c r="BJ136" s="283" t="str">
        <f t="shared" si="13"/>
        <v>ปรับปรุง</v>
      </c>
      <c r="BK136" s="284">
        <f t="shared" si="20"/>
        <v>3</v>
      </c>
    </row>
    <row r="137" spans="1:63" ht="14.25" customHeight="1">
      <c r="A137" s="34">
        <f t="shared" si="28"/>
        <v>42</v>
      </c>
      <c r="B137" s="34" t="str">
        <f t="shared" si="28"/>
        <v xml:space="preserve">  </v>
      </c>
      <c r="C137" s="35" t="str">
        <f t="shared" si="30"/>
        <v xml:space="preserve">  </v>
      </c>
      <c r="D137" s="35" t="str">
        <f t="shared" si="30"/>
        <v xml:space="preserve">  </v>
      </c>
      <c r="E137" s="35" t="str">
        <f t="shared" si="30"/>
        <v xml:space="preserve">  </v>
      </c>
      <c r="F137" s="35" t="str">
        <f t="shared" si="30"/>
        <v xml:space="preserve">  </v>
      </c>
      <c r="G137" s="35" t="str">
        <f t="shared" si="30"/>
        <v xml:space="preserve">  </v>
      </c>
      <c r="H137" s="35" t="str">
        <f t="shared" si="30"/>
        <v xml:space="preserve">  </v>
      </c>
      <c r="I137" s="35" t="str">
        <f t="shared" si="30"/>
        <v xml:space="preserve">  </v>
      </c>
      <c r="J137" s="35" t="str">
        <f t="shared" si="30"/>
        <v xml:space="preserve">  </v>
      </c>
      <c r="K137" s="35" t="str">
        <f t="shared" si="30"/>
        <v xml:space="preserve">  </v>
      </c>
      <c r="L137" s="35" t="str">
        <f t="shared" si="30"/>
        <v xml:space="preserve">  </v>
      </c>
      <c r="M137" s="35" t="str">
        <f t="shared" si="30"/>
        <v xml:space="preserve">  </v>
      </c>
      <c r="N137" s="35" t="str">
        <f t="shared" si="30"/>
        <v xml:space="preserve">  </v>
      </c>
      <c r="O137" s="35" t="str">
        <f t="shared" si="30"/>
        <v xml:space="preserve">  </v>
      </c>
      <c r="P137" s="35" t="str">
        <f t="shared" si="30"/>
        <v xml:space="preserve">  </v>
      </c>
      <c r="Q137" s="35" t="str">
        <f t="shared" si="30"/>
        <v xml:space="preserve">  </v>
      </c>
      <c r="R137" s="35" t="str">
        <f t="shared" si="30"/>
        <v xml:space="preserve">  </v>
      </c>
      <c r="S137" s="35" t="str">
        <f t="shared" si="30"/>
        <v xml:space="preserve">  </v>
      </c>
      <c r="T137" s="35" t="str">
        <f t="shared" si="30"/>
        <v xml:space="preserve">  </v>
      </c>
      <c r="U137" s="35" t="str">
        <f t="shared" si="30"/>
        <v xml:space="preserve">  </v>
      </c>
      <c r="V137" s="35" t="str">
        <f t="shared" si="30"/>
        <v xml:space="preserve">  </v>
      </c>
      <c r="W137" s="35" t="str">
        <f t="shared" si="30"/>
        <v xml:space="preserve">  </v>
      </c>
      <c r="X137" s="35" t="str">
        <f t="shared" si="30"/>
        <v xml:space="preserve">  </v>
      </c>
      <c r="Y137" s="35" t="str">
        <f t="shared" si="30"/>
        <v xml:space="preserve">  </v>
      </c>
      <c r="Z137" s="35" t="str">
        <f t="shared" si="30"/>
        <v xml:space="preserve">  </v>
      </c>
      <c r="AA137" s="35" t="str">
        <f>IF(AA50&lt;=0,"  ",IF(AA50=AA$7,AA$6,0))</f>
        <v xml:space="preserve">  </v>
      </c>
      <c r="AB137" s="35" t="str">
        <f>IF(AB50&lt;=0,"  ",IF(AB50=AB$7,AB$6,0))</f>
        <v xml:space="preserve">  </v>
      </c>
      <c r="AC137" s="35" t="str">
        <f>IF(AC50&lt;=0,"  ",IF(AC50=AC$7,AC$6,0))</f>
        <v xml:space="preserve">  </v>
      </c>
      <c r="AD137" s="35" t="str">
        <f>IF(AD50&lt;=0,"  ",IF(AD50=AD$7,AD$6,0))</f>
        <v xml:space="preserve">  </v>
      </c>
      <c r="AE137" s="35" t="str">
        <f>IF(AE50&lt;=0,"  ",IF(AE50=AE$7,AE$6,0))</f>
        <v xml:space="preserve">  </v>
      </c>
      <c r="AF137" s="35" t="str">
        <f t="shared" si="29"/>
        <v xml:space="preserve">  </v>
      </c>
      <c r="AG137" s="35" t="str">
        <f t="shared" si="29"/>
        <v xml:space="preserve">  </v>
      </c>
      <c r="AH137" s="35" t="str">
        <f t="shared" si="29"/>
        <v xml:space="preserve">  </v>
      </c>
      <c r="AI137" s="35" t="str">
        <f t="shared" si="29"/>
        <v xml:space="preserve">  </v>
      </c>
      <c r="AJ137" s="35" t="str">
        <f t="shared" si="29"/>
        <v xml:space="preserve">  </v>
      </c>
      <c r="AK137" s="35" t="str">
        <f t="shared" si="29"/>
        <v xml:space="preserve">  </v>
      </c>
      <c r="AL137" s="35" t="str">
        <f t="shared" si="29"/>
        <v xml:space="preserve">  </v>
      </c>
      <c r="AM137" s="35" t="str">
        <f t="shared" si="29"/>
        <v xml:space="preserve">  </v>
      </c>
      <c r="AN137" s="35" t="str">
        <f t="shared" si="29"/>
        <v xml:space="preserve">  </v>
      </c>
      <c r="AO137" s="35" t="str">
        <f t="shared" si="29"/>
        <v xml:space="preserve">  </v>
      </c>
      <c r="AP137" s="35" t="str">
        <f t="shared" si="29"/>
        <v xml:space="preserve">  </v>
      </c>
      <c r="AQ137" s="227"/>
      <c r="AR137" s="227"/>
      <c r="AS137" s="227"/>
      <c r="AT137" s="227"/>
      <c r="AU137" s="227"/>
      <c r="AV137" s="227"/>
      <c r="AW137" s="227"/>
      <c r="BD137" s="277">
        <f t="shared" si="14"/>
        <v>0</v>
      </c>
      <c r="BE137" s="278">
        <f t="shared" si="15"/>
        <v>0</v>
      </c>
      <c r="BF137" s="279">
        <f t="shared" si="16"/>
        <v>0</v>
      </c>
      <c r="BG137" s="280">
        <f t="shared" si="17"/>
        <v>0</v>
      </c>
      <c r="BH137" s="281">
        <f t="shared" si="18"/>
        <v>0</v>
      </c>
      <c r="BI137" s="282">
        <f t="shared" si="19"/>
        <v>0</v>
      </c>
      <c r="BJ137" s="283" t="str">
        <f t="shared" si="13"/>
        <v>ปรับปรุง</v>
      </c>
      <c r="BK137" s="284">
        <f t="shared" si="20"/>
        <v>3</v>
      </c>
    </row>
    <row r="138" spans="1:63" ht="14.25" customHeight="1">
      <c r="A138" s="34">
        <f t="shared" si="28"/>
        <v>43</v>
      </c>
      <c r="B138" s="34" t="str">
        <f t="shared" si="28"/>
        <v xml:space="preserve">  </v>
      </c>
      <c r="C138" s="35" t="str">
        <f t="shared" ref="C138:AE145" si="31">IF(C51&lt;=0,"  ",IF(C51=C$7,C$6,0))</f>
        <v xml:space="preserve">  </v>
      </c>
      <c r="D138" s="35" t="str">
        <f t="shared" si="31"/>
        <v xml:space="preserve">  </v>
      </c>
      <c r="E138" s="35" t="str">
        <f t="shared" si="31"/>
        <v xml:space="preserve">  </v>
      </c>
      <c r="F138" s="35" t="str">
        <f t="shared" si="31"/>
        <v xml:space="preserve">  </v>
      </c>
      <c r="G138" s="35" t="str">
        <f t="shared" si="31"/>
        <v xml:space="preserve">  </v>
      </c>
      <c r="H138" s="35" t="str">
        <f t="shared" si="31"/>
        <v xml:space="preserve">  </v>
      </c>
      <c r="I138" s="35" t="str">
        <f t="shared" si="31"/>
        <v xml:space="preserve">  </v>
      </c>
      <c r="J138" s="35" t="str">
        <f t="shared" si="31"/>
        <v xml:space="preserve">  </v>
      </c>
      <c r="K138" s="35" t="str">
        <f t="shared" si="31"/>
        <v xml:space="preserve">  </v>
      </c>
      <c r="L138" s="35" t="str">
        <f t="shared" si="31"/>
        <v xml:space="preserve">  </v>
      </c>
      <c r="M138" s="35" t="str">
        <f t="shared" si="31"/>
        <v xml:space="preserve">  </v>
      </c>
      <c r="N138" s="35" t="str">
        <f t="shared" si="31"/>
        <v xml:space="preserve">  </v>
      </c>
      <c r="O138" s="35" t="str">
        <f t="shared" si="31"/>
        <v xml:space="preserve">  </v>
      </c>
      <c r="P138" s="35" t="str">
        <f t="shared" si="31"/>
        <v xml:space="preserve">  </v>
      </c>
      <c r="Q138" s="35" t="str">
        <f t="shared" si="31"/>
        <v xml:space="preserve">  </v>
      </c>
      <c r="R138" s="35" t="str">
        <f t="shared" si="31"/>
        <v xml:space="preserve">  </v>
      </c>
      <c r="S138" s="35" t="str">
        <f t="shared" si="31"/>
        <v xml:space="preserve">  </v>
      </c>
      <c r="T138" s="35" t="str">
        <f t="shared" si="31"/>
        <v xml:space="preserve">  </v>
      </c>
      <c r="U138" s="35" t="str">
        <f t="shared" si="31"/>
        <v xml:space="preserve">  </v>
      </c>
      <c r="V138" s="35" t="str">
        <f t="shared" si="31"/>
        <v xml:space="preserve">  </v>
      </c>
      <c r="W138" s="35" t="str">
        <f t="shared" si="31"/>
        <v xml:space="preserve">  </v>
      </c>
      <c r="X138" s="35" t="str">
        <f t="shared" si="31"/>
        <v xml:space="preserve">  </v>
      </c>
      <c r="Y138" s="35" t="str">
        <f t="shared" si="31"/>
        <v xml:space="preserve">  </v>
      </c>
      <c r="Z138" s="35" t="str">
        <f t="shared" si="31"/>
        <v xml:space="preserve">  </v>
      </c>
      <c r="AA138" s="35" t="str">
        <f t="shared" si="31"/>
        <v xml:space="preserve">  </v>
      </c>
      <c r="AB138" s="35" t="str">
        <f t="shared" si="31"/>
        <v xml:space="preserve">  </v>
      </c>
      <c r="AC138" s="35" t="str">
        <f t="shared" si="31"/>
        <v xml:space="preserve">  </v>
      </c>
      <c r="AD138" s="35" t="str">
        <f t="shared" si="31"/>
        <v xml:space="preserve">  </v>
      </c>
      <c r="AE138" s="35" t="str">
        <f t="shared" si="31"/>
        <v xml:space="preserve">  </v>
      </c>
      <c r="AF138" s="35" t="str">
        <f t="shared" si="29"/>
        <v xml:space="preserve">  </v>
      </c>
      <c r="AG138" s="35" t="str">
        <f t="shared" si="29"/>
        <v xml:space="preserve">  </v>
      </c>
      <c r="AH138" s="35" t="str">
        <f t="shared" si="29"/>
        <v xml:space="preserve">  </v>
      </c>
      <c r="AI138" s="35" t="str">
        <f t="shared" si="29"/>
        <v xml:space="preserve">  </v>
      </c>
      <c r="AJ138" s="35" t="str">
        <f t="shared" si="29"/>
        <v xml:space="preserve">  </v>
      </c>
      <c r="AK138" s="35" t="str">
        <f t="shared" si="29"/>
        <v xml:space="preserve">  </v>
      </c>
      <c r="AL138" s="35" t="str">
        <f t="shared" si="29"/>
        <v xml:space="preserve">  </v>
      </c>
      <c r="AM138" s="35" t="str">
        <f t="shared" si="29"/>
        <v xml:space="preserve">  </v>
      </c>
      <c r="AN138" s="35" t="str">
        <f t="shared" si="29"/>
        <v xml:space="preserve">  </v>
      </c>
      <c r="AO138" s="35" t="str">
        <f t="shared" si="29"/>
        <v xml:space="preserve">  </v>
      </c>
      <c r="AP138" s="35" t="str">
        <f t="shared" si="29"/>
        <v xml:space="preserve">  </v>
      </c>
      <c r="AQ138" s="227"/>
      <c r="AR138" s="227"/>
      <c r="AS138" s="227"/>
      <c r="AT138" s="227"/>
      <c r="AU138" s="227"/>
      <c r="AV138" s="227"/>
      <c r="AW138" s="227"/>
      <c r="BD138" s="277">
        <f t="shared" si="14"/>
        <v>0</v>
      </c>
      <c r="BE138" s="278">
        <f t="shared" si="15"/>
        <v>0</v>
      </c>
      <c r="BF138" s="279">
        <f t="shared" si="16"/>
        <v>0</v>
      </c>
      <c r="BG138" s="280">
        <f t="shared" si="17"/>
        <v>0</v>
      </c>
      <c r="BH138" s="281">
        <f t="shared" si="18"/>
        <v>0</v>
      </c>
      <c r="BI138" s="282">
        <f t="shared" si="19"/>
        <v>0</v>
      </c>
      <c r="BJ138" s="283" t="str">
        <f t="shared" si="13"/>
        <v>ปรับปรุง</v>
      </c>
      <c r="BK138" s="284">
        <f t="shared" si="20"/>
        <v>3</v>
      </c>
    </row>
    <row r="139" spans="1:63" ht="14.25" customHeight="1">
      <c r="A139" s="34">
        <f t="shared" si="28"/>
        <v>44</v>
      </c>
      <c r="B139" s="34" t="str">
        <f t="shared" si="28"/>
        <v xml:space="preserve">  </v>
      </c>
      <c r="C139" s="35" t="str">
        <f t="shared" si="31"/>
        <v xml:space="preserve">  </v>
      </c>
      <c r="D139" s="35" t="str">
        <f t="shared" si="31"/>
        <v xml:space="preserve">  </v>
      </c>
      <c r="E139" s="35" t="str">
        <f t="shared" si="31"/>
        <v xml:space="preserve">  </v>
      </c>
      <c r="F139" s="35" t="str">
        <f t="shared" si="31"/>
        <v xml:space="preserve">  </v>
      </c>
      <c r="G139" s="35" t="str">
        <f t="shared" si="31"/>
        <v xml:space="preserve">  </v>
      </c>
      <c r="H139" s="35" t="str">
        <f t="shared" si="31"/>
        <v xml:space="preserve">  </v>
      </c>
      <c r="I139" s="35" t="str">
        <f t="shared" si="31"/>
        <v xml:space="preserve">  </v>
      </c>
      <c r="J139" s="35" t="str">
        <f t="shared" si="31"/>
        <v xml:space="preserve">  </v>
      </c>
      <c r="K139" s="35" t="str">
        <f t="shared" si="31"/>
        <v xml:space="preserve">  </v>
      </c>
      <c r="L139" s="35" t="str">
        <f t="shared" si="31"/>
        <v xml:space="preserve">  </v>
      </c>
      <c r="M139" s="35" t="str">
        <f t="shared" si="31"/>
        <v xml:space="preserve">  </v>
      </c>
      <c r="N139" s="35" t="str">
        <f t="shared" si="31"/>
        <v xml:space="preserve">  </v>
      </c>
      <c r="O139" s="35" t="str">
        <f t="shared" si="31"/>
        <v xml:space="preserve">  </v>
      </c>
      <c r="P139" s="35" t="str">
        <f t="shared" si="31"/>
        <v xml:space="preserve">  </v>
      </c>
      <c r="Q139" s="35" t="str">
        <f t="shared" si="31"/>
        <v xml:space="preserve">  </v>
      </c>
      <c r="R139" s="35" t="str">
        <f t="shared" si="31"/>
        <v xml:space="preserve">  </v>
      </c>
      <c r="S139" s="35" t="str">
        <f t="shared" si="31"/>
        <v xml:space="preserve">  </v>
      </c>
      <c r="T139" s="35" t="str">
        <f t="shared" si="31"/>
        <v xml:space="preserve">  </v>
      </c>
      <c r="U139" s="35" t="str">
        <f t="shared" si="31"/>
        <v xml:space="preserve">  </v>
      </c>
      <c r="V139" s="35" t="str">
        <f t="shared" si="31"/>
        <v xml:space="preserve">  </v>
      </c>
      <c r="W139" s="35" t="str">
        <f t="shared" si="31"/>
        <v xml:space="preserve">  </v>
      </c>
      <c r="X139" s="35" t="str">
        <f t="shared" si="31"/>
        <v xml:space="preserve">  </v>
      </c>
      <c r="Y139" s="35" t="str">
        <f t="shared" si="31"/>
        <v xml:space="preserve">  </v>
      </c>
      <c r="Z139" s="35" t="str">
        <f t="shared" si="31"/>
        <v xml:space="preserve">  </v>
      </c>
      <c r="AA139" s="35" t="str">
        <f t="shared" si="31"/>
        <v xml:space="preserve">  </v>
      </c>
      <c r="AB139" s="35" t="str">
        <f t="shared" si="31"/>
        <v xml:space="preserve">  </v>
      </c>
      <c r="AC139" s="35" t="str">
        <f t="shared" si="31"/>
        <v xml:space="preserve">  </v>
      </c>
      <c r="AD139" s="35" t="str">
        <f t="shared" si="31"/>
        <v xml:space="preserve">  </v>
      </c>
      <c r="AE139" s="35" t="str">
        <f t="shared" si="31"/>
        <v xml:space="preserve">  </v>
      </c>
      <c r="AF139" s="35" t="str">
        <f t="shared" si="29"/>
        <v xml:space="preserve">  </v>
      </c>
      <c r="AG139" s="35" t="str">
        <f t="shared" si="29"/>
        <v xml:space="preserve">  </v>
      </c>
      <c r="AH139" s="35" t="str">
        <f t="shared" si="29"/>
        <v xml:space="preserve">  </v>
      </c>
      <c r="AI139" s="35" t="str">
        <f t="shared" si="29"/>
        <v xml:space="preserve">  </v>
      </c>
      <c r="AJ139" s="35" t="str">
        <f t="shared" si="29"/>
        <v xml:space="preserve">  </v>
      </c>
      <c r="AK139" s="35" t="str">
        <f t="shared" si="29"/>
        <v xml:space="preserve">  </v>
      </c>
      <c r="AL139" s="35" t="str">
        <f t="shared" si="29"/>
        <v xml:space="preserve">  </v>
      </c>
      <c r="AM139" s="35" t="str">
        <f t="shared" si="29"/>
        <v xml:space="preserve">  </v>
      </c>
      <c r="AN139" s="35" t="str">
        <f t="shared" si="29"/>
        <v xml:space="preserve">  </v>
      </c>
      <c r="AO139" s="35" t="str">
        <f t="shared" si="29"/>
        <v xml:space="preserve">  </v>
      </c>
      <c r="AP139" s="35" t="str">
        <f t="shared" si="29"/>
        <v xml:space="preserve">  </v>
      </c>
      <c r="AQ139" s="227"/>
      <c r="AR139" s="227"/>
      <c r="AS139" s="227"/>
      <c r="AT139" s="227"/>
      <c r="AU139" s="227"/>
      <c r="AV139" s="227"/>
      <c r="AW139" s="227"/>
      <c r="BD139" s="277">
        <f t="shared" si="14"/>
        <v>0</v>
      </c>
      <c r="BE139" s="278">
        <f t="shared" si="15"/>
        <v>0</v>
      </c>
      <c r="BF139" s="279">
        <f t="shared" si="16"/>
        <v>0</v>
      </c>
      <c r="BG139" s="280">
        <f t="shared" si="17"/>
        <v>0</v>
      </c>
      <c r="BH139" s="281">
        <f t="shared" si="18"/>
        <v>0</v>
      </c>
      <c r="BI139" s="282">
        <f t="shared" si="19"/>
        <v>0</v>
      </c>
      <c r="BJ139" s="283" t="str">
        <f t="shared" si="13"/>
        <v>ปรับปรุง</v>
      </c>
      <c r="BK139" s="284">
        <f t="shared" si="20"/>
        <v>3</v>
      </c>
    </row>
    <row r="140" spans="1:63" ht="14.25" customHeight="1">
      <c r="A140" s="34">
        <f t="shared" si="28"/>
        <v>45</v>
      </c>
      <c r="B140" s="34" t="str">
        <f t="shared" si="28"/>
        <v xml:space="preserve">  </v>
      </c>
      <c r="C140" s="35" t="str">
        <f t="shared" si="31"/>
        <v xml:space="preserve">  </v>
      </c>
      <c r="D140" s="35" t="str">
        <f t="shared" si="31"/>
        <v xml:space="preserve">  </v>
      </c>
      <c r="E140" s="35" t="str">
        <f t="shared" si="31"/>
        <v xml:space="preserve">  </v>
      </c>
      <c r="F140" s="35" t="str">
        <f t="shared" si="31"/>
        <v xml:space="preserve">  </v>
      </c>
      <c r="G140" s="35" t="str">
        <f t="shared" si="31"/>
        <v xml:space="preserve">  </v>
      </c>
      <c r="H140" s="35" t="str">
        <f t="shared" si="31"/>
        <v xml:space="preserve">  </v>
      </c>
      <c r="I140" s="35" t="str">
        <f t="shared" si="31"/>
        <v xml:space="preserve">  </v>
      </c>
      <c r="J140" s="35" t="str">
        <f t="shared" si="31"/>
        <v xml:space="preserve">  </v>
      </c>
      <c r="K140" s="35" t="str">
        <f t="shared" si="31"/>
        <v xml:space="preserve">  </v>
      </c>
      <c r="L140" s="35" t="str">
        <f t="shared" si="31"/>
        <v xml:space="preserve">  </v>
      </c>
      <c r="M140" s="35" t="str">
        <f t="shared" si="31"/>
        <v xml:space="preserve">  </v>
      </c>
      <c r="N140" s="35" t="str">
        <f t="shared" si="31"/>
        <v xml:space="preserve">  </v>
      </c>
      <c r="O140" s="35" t="str">
        <f t="shared" si="31"/>
        <v xml:space="preserve">  </v>
      </c>
      <c r="P140" s="35" t="str">
        <f t="shared" si="31"/>
        <v xml:space="preserve">  </v>
      </c>
      <c r="Q140" s="35" t="str">
        <f t="shared" si="31"/>
        <v xml:space="preserve">  </v>
      </c>
      <c r="R140" s="35" t="str">
        <f t="shared" si="31"/>
        <v xml:space="preserve">  </v>
      </c>
      <c r="S140" s="35" t="str">
        <f t="shared" si="31"/>
        <v xml:space="preserve">  </v>
      </c>
      <c r="T140" s="35" t="str">
        <f t="shared" si="31"/>
        <v xml:space="preserve">  </v>
      </c>
      <c r="U140" s="35" t="str">
        <f t="shared" si="31"/>
        <v xml:space="preserve">  </v>
      </c>
      <c r="V140" s="35" t="str">
        <f t="shared" si="31"/>
        <v xml:space="preserve">  </v>
      </c>
      <c r="W140" s="35" t="str">
        <f t="shared" si="31"/>
        <v xml:space="preserve">  </v>
      </c>
      <c r="X140" s="35" t="str">
        <f t="shared" si="31"/>
        <v xml:space="preserve">  </v>
      </c>
      <c r="Y140" s="35" t="str">
        <f t="shared" si="31"/>
        <v xml:space="preserve">  </v>
      </c>
      <c r="Z140" s="35" t="str">
        <f t="shared" si="31"/>
        <v xml:space="preserve">  </v>
      </c>
      <c r="AA140" s="35" t="str">
        <f t="shared" si="31"/>
        <v xml:space="preserve">  </v>
      </c>
      <c r="AB140" s="35" t="str">
        <f t="shared" si="31"/>
        <v xml:space="preserve">  </v>
      </c>
      <c r="AC140" s="35" t="str">
        <f t="shared" si="31"/>
        <v xml:space="preserve">  </v>
      </c>
      <c r="AD140" s="35" t="str">
        <f t="shared" si="31"/>
        <v xml:space="preserve">  </v>
      </c>
      <c r="AE140" s="35" t="str">
        <f t="shared" si="31"/>
        <v xml:space="preserve">  </v>
      </c>
      <c r="AF140" s="35" t="str">
        <f t="shared" si="29"/>
        <v xml:space="preserve">  </v>
      </c>
      <c r="AG140" s="35" t="str">
        <f t="shared" si="29"/>
        <v xml:space="preserve">  </v>
      </c>
      <c r="AH140" s="35" t="str">
        <f t="shared" si="29"/>
        <v xml:space="preserve">  </v>
      </c>
      <c r="AI140" s="35" t="str">
        <f t="shared" si="29"/>
        <v xml:space="preserve">  </v>
      </c>
      <c r="AJ140" s="35" t="str">
        <f t="shared" si="29"/>
        <v xml:space="preserve">  </v>
      </c>
      <c r="AK140" s="35" t="str">
        <f t="shared" si="29"/>
        <v xml:space="preserve">  </v>
      </c>
      <c r="AL140" s="35" t="str">
        <f t="shared" si="29"/>
        <v xml:space="preserve">  </v>
      </c>
      <c r="AM140" s="35" t="str">
        <f t="shared" si="29"/>
        <v xml:space="preserve">  </v>
      </c>
      <c r="AN140" s="35" t="str">
        <f t="shared" si="29"/>
        <v xml:space="preserve">  </v>
      </c>
      <c r="AO140" s="35" t="str">
        <f t="shared" si="29"/>
        <v xml:space="preserve">  </v>
      </c>
      <c r="AP140" s="35" t="str">
        <f t="shared" si="29"/>
        <v xml:space="preserve">  </v>
      </c>
      <c r="AQ140" s="227"/>
      <c r="AR140" s="227"/>
      <c r="AS140" s="227"/>
      <c r="AT140" s="227"/>
      <c r="AU140" s="227"/>
      <c r="AV140" s="227"/>
      <c r="AW140" s="227"/>
      <c r="BD140" s="277">
        <f t="shared" si="14"/>
        <v>0</v>
      </c>
      <c r="BE140" s="278">
        <f t="shared" si="15"/>
        <v>0</v>
      </c>
      <c r="BF140" s="279">
        <f t="shared" si="16"/>
        <v>0</v>
      </c>
      <c r="BG140" s="280">
        <f t="shared" si="17"/>
        <v>0</v>
      </c>
      <c r="BH140" s="281">
        <f t="shared" si="18"/>
        <v>0</v>
      </c>
      <c r="BI140" s="282">
        <f t="shared" si="19"/>
        <v>0</v>
      </c>
      <c r="BJ140" s="283" t="str">
        <f t="shared" si="13"/>
        <v>ปรับปรุง</v>
      </c>
      <c r="BK140" s="284">
        <f t="shared" si="20"/>
        <v>3</v>
      </c>
    </row>
    <row r="141" spans="1:63" ht="14.25" customHeight="1">
      <c r="A141" s="34">
        <f t="shared" si="28"/>
        <v>46</v>
      </c>
      <c r="B141" s="34" t="str">
        <f t="shared" si="28"/>
        <v xml:space="preserve">  </v>
      </c>
      <c r="C141" s="35" t="str">
        <f t="shared" si="31"/>
        <v xml:space="preserve">  </v>
      </c>
      <c r="D141" s="35" t="str">
        <f t="shared" si="31"/>
        <v xml:space="preserve">  </v>
      </c>
      <c r="E141" s="35" t="str">
        <f t="shared" si="31"/>
        <v xml:space="preserve">  </v>
      </c>
      <c r="F141" s="35" t="str">
        <f t="shared" si="31"/>
        <v xml:space="preserve">  </v>
      </c>
      <c r="G141" s="35" t="str">
        <f t="shared" si="31"/>
        <v xml:space="preserve">  </v>
      </c>
      <c r="H141" s="35" t="str">
        <f t="shared" si="31"/>
        <v xml:space="preserve">  </v>
      </c>
      <c r="I141" s="35" t="str">
        <f t="shared" si="31"/>
        <v xml:space="preserve">  </v>
      </c>
      <c r="J141" s="35" t="str">
        <f t="shared" si="31"/>
        <v xml:space="preserve">  </v>
      </c>
      <c r="K141" s="35" t="str">
        <f t="shared" si="31"/>
        <v xml:space="preserve">  </v>
      </c>
      <c r="L141" s="35" t="str">
        <f t="shared" si="31"/>
        <v xml:space="preserve">  </v>
      </c>
      <c r="M141" s="35" t="str">
        <f t="shared" si="31"/>
        <v xml:space="preserve">  </v>
      </c>
      <c r="N141" s="35" t="str">
        <f t="shared" si="31"/>
        <v xml:space="preserve">  </v>
      </c>
      <c r="O141" s="35" t="str">
        <f t="shared" si="31"/>
        <v xml:space="preserve">  </v>
      </c>
      <c r="P141" s="35" t="str">
        <f t="shared" si="31"/>
        <v xml:space="preserve">  </v>
      </c>
      <c r="Q141" s="35" t="str">
        <f t="shared" si="31"/>
        <v xml:space="preserve">  </v>
      </c>
      <c r="R141" s="35" t="str">
        <f t="shared" si="31"/>
        <v xml:space="preserve">  </v>
      </c>
      <c r="S141" s="35" t="str">
        <f t="shared" si="31"/>
        <v xml:space="preserve">  </v>
      </c>
      <c r="T141" s="35" t="str">
        <f t="shared" si="31"/>
        <v xml:space="preserve">  </v>
      </c>
      <c r="U141" s="35" t="str">
        <f t="shared" si="31"/>
        <v xml:space="preserve">  </v>
      </c>
      <c r="V141" s="35" t="str">
        <f t="shared" si="31"/>
        <v xml:space="preserve">  </v>
      </c>
      <c r="W141" s="35" t="str">
        <f t="shared" si="31"/>
        <v xml:space="preserve">  </v>
      </c>
      <c r="X141" s="35" t="str">
        <f t="shared" si="31"/>
        <v xml:space="preserve">  </v>
      </c>
      <c r="Y141" s="35" t="str">
        <f t="shared" si="31"/>
        <v xml:space="preserve">  </v>
      </c>
      <c r="Z141" s="35" t="str">
        <f t="shared" si="31"/>
        <v xml:space="preserve">  </v>
      </c>
      <c r="AA141" s="35" t="str">
        <f t="shared" si="31"/>
        <v xml:space="preserve">  </v>
      </c>
      <c r="AB141" s="35" t="str">
        <f t="shared" si="31"/>
        <v xml:space="preserve">  </v>
      </c>
      <c r="AC141" s="35" t="str">
        <f t="shared" si="31"/>
        <v xml:space="preserve">  </v>
      </c>
      <c r="AD141" s="35" t="str">
        <f t="shared" si="31"/>
        <v xml:space="preserve">  </v>
      </c>
      <c r="AE141" s="35" t="str">
        <f t="shared" si="31"/>
        <v xml:space="preserve">  </v>
      </c>
      <c r="AF141" s="35" t="str">
        <f t="shared" si="29"/>
        <v xml:space="preserve">  </v>
      </c>
      <c r="AG141" s="35" t="str">
        <f t="shared" si="29"/>
        <v xml:space="preserve">  </v>
      </c>
      <c r="AH141" s="35" t="str">
        <f t="shared" ref="AF141:AP153" si="32">IF(AH54&lt;=0,"  ",IF(AH54=AH$7,AH$6,0))</f>
        <v xml:space="preserve">  </v>
      </c>
      <c r="AI141" s="35" t="str">
        <f t="shared" si="32"/>
        <v xml:space="preserve">  </v>
      </c>
      <c r="AJ141" s="35" t="str">
        <f t="shared" si="32"/>
        <v xml:space="preserve">  </v>
      </c>
      <c r="AK141" s="35" t="str">
        <f t="shared" si="32"/>
        <v xml:space="preserve">  </v>
      </c>
      <c r="AL141" s="35" t="str">
        <f t="shared" si="32"/>
        <v xml:space="preserve">  </v>
      </c>
      <c r="AM141" s="35" t="str">
        <f t="shared" si="32"/>
        <v xml:space="preserve">  </v>
      </c>
      <c r="AN141" s="35" t="str">
        <f t="shared" si="32"/>
        <v xml:space="preserve">  </v>
      </c>
      <c r="AO141" s="35" t="str">
        <f t="shared" si="32"/>
        <v xml:space="preserve">  </v>
      </c>
      <c r="AP141" s="35" t="str">
        <f t="shared" si="32"/>
        <v xml:space="preserve">  </v>
      </c>
      <c r="AQ141" s="227"/>
      <c r="AR141" s="227"/>
      <c r="AS141" s="227"/>
      <c r="AT141" s="227"/>
      <c r="AU141" s="227"/>
      <c r="AV141" s="227"/>
      <c r="AW141" s="227"/>
      <c r="BD141" s="277">
        <f t="shared" si="14"/>
        <v>0</v>
      </c>
      <c r="BE141" s="278">
        <f t="shared" si="15"/>
        <v>0</v>
      </c>
      <c r="BF141" s="279">
        <f t="shared" si="16"/>
        <v>0</v>
      </c>
      <c r="BG141" s="280">
        <f t="shared" si="17"/>
        <v>0</v>
      </c>
      <c r="BH141" s="281">
        <f t="shared" si="18"/>
        <v>0</v>
      </c>
      <c r="BI141" s="282">
        <f t="shared" si="19"/>
        <v>0</v>
      </c>
      <c r="BJ141" s="283" t="str">
        <f t="shared" si="13"/>
        <v>ปรับปรุง</v>
      </c>
      <c r="BK141" s="284">
        <f t="shared" si="20"/>
        <v>3</v>
      </c>
    </row>
    <row r="142" spans="1:63" ht="14.25" customHeight="1">
      <c r="A142" s="34">
        <f t="shared" si="28"/>
        <v>47</v>
      </c>
      <c r="B142" s="34" t="str">
        <f t="shared" si="28"/>
        <v xml:space="preserve">  </v>
      </c>
      <c r="C142" s="35" t="str">
        <f t="shared" si="31"/>
        <v xml:space="preserve">  </v>
      </c>
      <c r="D142" s="35" t="str">
        <f t="shared" si="31"/>
        <v xml:space="preserve">  </v>
      </c>
      <c r="E142" s="35" t="str">
        <f t="shared" si="31"/>
        <v xml:space="preserve">  </v>
      </c>
      <c r="F142" s="35" t="str">
        <f t="shared" si="31"/>
        <v xml:space="preserve">  </v>
      </c>
      <c r="G142" s="35" t="str">
        <f t="shared" si="31"/>
        <v xml:space="preserve">  </v>
      </c>
      <c r="H142" s="35" t="str">
        <f t="shared" si="31"/>
        <v xml:space="preserve">  </v>
      </c>
      <c r="I142" s="35" t="str">
        <f t="shared" si="31"/>
        <v xml:space="preserve">  </v>
      </c>
      <c r="J142" s="35" t="str">
        <f t="shared" si="31"/>
        <v xml:space="preserve">  </v>
      </c>
      <c r="K142" s="35" t="str">
        <f t="shared" si="31"/>
        <v xml:space="preserve">  </v>
      </c>
      <c r="L142" s="35" t="str">
        <f t="shared" si="31"/>
        <v xml:space="preserve">  </v>
      </c>
      <c r="M142" s="35" t="str">
        <f t="shared" si="31"/>
        <v xml:space="preserve">  </v>
      </c>
      <c r="N142" s="35" t="str">
        <f t="shared" si="31"/>
        <v xml:space="preserve">  </v>
      </c>
      <c r="O142" s="35" t="str">
        <f t="shared" si="31"/>
        <v xml:space="preserve">  </v>
      </c>
      <c r="P142" s="35" t="str">
        <f t="shared" si="31"/>
        <v xml:space="preserve">  </v>
      </c>
      <c r="Q142" s="35" t="str">
        <f t="shared" si="31"/>
        <v xml:space="preserve">  </v>
      </c>
      <c r="R142" s="35" t="str">
        <f t="shared" si="31"/>
        <v xml:space="preserve">  </v>
      </c>
      <c r="S142" s="35" t="str">
        <f t="shared" si="31"/>
        <v xml:space="preserve">  </v>
      </c>
      <c r="T142" s="35" t="str">
        <f t="shared" si="31"/>
        <v xml:space="preserve">  </v>
      </c>
      <c r="U142" s="35" t="str">
        <f t="shared" si="31"/>
        <v xml:space="preserve">  </v>
      </c>
      <c r="V142" s="35" t="str">
        <f t="shared" si="31"/>
        <v xml:space="preserve">  </v>
      </c>
      <c r="W142" s="35" t="str">
        <f t="shared" si="31"/>
        <v xml:space="preserve">  </v>
      </c>
      <c r="X142" s="35" t="str">
        <f t="shared" si="31"/>
        <v xml:space="preserve">  </v>
      </c>
      <c r="Y142" s="35" t="str">
        <f t="shared" si="31"/>
        <v xml:space="preserve">  </v>
      </c>
      <c r="Z142" s="35" t="str">
        <f t="shared" si="31"/>
        <v xml:space="preserve">  </v>
      </c>
      <c r="AA142" s="35" t="str">
        <f t="shared" si="31"/>
        <v xml:space="preserve">  </v>
      </c>
      <c r="AB142" s="35" t="str">
        <f t="shared" si="31"/>
        <v xml:space="preserve">  </v>
      </c>
      <c r="AC142" s="35" t="str">
        <f t="shared" si="31"/>
        <v xml:space="preserve">  </v>
      </c>
      <c r="AD142" s="35" t="str">
        <f t="shared" si="31"/>
        <v xml:space="preserve">  </v>
      </c>
      <c r="AE142" s="35" t="str">
        <f t="shared" si="31"/>
        <v xml:space="preserve">  </v>
      </c>
      <c r="AF142" s="35" t="str">
        <f t="shared" si="32"/>
        <v xml:space="preserve">  </v>
      </c>
      <c r="AG142" s="35" t="str">
        <f t="shared" si="32"/>
        <v xml:space="preserve">  </v>
      </c>
      <c r="AH142" s="35" t="str">
        <f t="shared" si="32"/>
        <v xml:space="preserve">  </v>
      </c>
      <c r="AI142" s="35" t="str">
        <f t="shared" si="32"/>
        <v xml:space="preserve">  </v>
      </c>
      <c r="AJ142" s="35" t="str">
        <f t="shared" si="32"/>
        <v xml:space="preserve">  </v>
      </c>
      <c r="AK142" s="35" t="str">
        <f t="shared" si="32"/>
        <v xml:space="preserve">  </v>
      </c>
      <c r="AL142" s="35" t="str">
        <f t="shared" si="32"/>
        <v xml:space="preserve">  </v>
      </c>
      <c r="AM142" s="35" t="str">
        <f t="shared" si="32"/>
        <v xml:space="preserve">  </v>
      </c>
      <c r="AN142" s="35" t="str">
        <f t="shared" si="32"/>
        <v xml:space="preserve">  </v>
      </c>
      <c r="AO142" s="35" t="str">
        <f t="shared" si="32"/>
        <v xml:space="preserve">  </v>
      </c>
      <c r="AP142" s="35" t="str">
        <f t="shared" si="32"/>
        <v xml:space="preserve">  </v>
      </c>
      <c r="AQ142" s="227"/>
      <c r="AR142" s="227"/>
      <c r="AS142" s="227"/>
      <c r="AT142" s="227"/>
      <c r="AU142" s="227"/>
      <c r="AV142" s="227"/>
      <c r="AW142" s="227"/>
      <c r="BD142" s="277">
        <f t="shared" si="14"/>
        <v>0</v>
      </c>
      <c r="BE142" s="278">
        <f t="shared" si="15"/>
        <v>0</v>
      </c>
      <c r="BF142" s="279">
        <f t="shared" si="16"/>
        <v>0</v>
      </c>
      <c r="BG142" s="280">
        <f t="shared" si="17"/>
        <v>0</v>
      </c>
      <c r="BH142" s="281">
        <f t="shared" si="18"/>
        <v>0</v>
      </c>
      <c r="BI142" s="282">
        <f t="shared" si="19"/>
        <v>0</v>
      </c>
      <c r="BJ142" s="283" t="str">
        <f t="shared" si="13"/>
        <v>ปรับปรุง</v>
      </c>
      <c r="BK142" s="284">
        <f t="shared" si="20"/>
        <v>3</v>
      </c>
    </row>
    <row r="143" spans="1:63" ht="14.25" customHeight="1">
      <c r="A143" s="34">
        <f t="shared" si="28"/>
        <v>48</v>
      </c>
      <c r="B143" s="34" t="str">
        <f t="shared" si="28"/>
        <v xml:space="preserve">  </v>
      </c>
      <c r="C143" s="35" t="str">
        <f t="shared" si="31"/>
        <v xml:space="preserve">  </v>
      </c>
      <c r="D143" s="35" t="str">
        <f t="shared" si="31"/>
        <v xml:space="preserve">  </v>
      </c>
      <c r="E143" s="35" t="str">
        <f t="shared" si="31"/>
        <v xml:space="preserve">  </v>
      </c>
      <c r="F143" s="35" t="str">
        <f t="shared" si="31"/>
        <v xml:space="preserve">  </v>
      </c>
      <c r="G143" s="35" t="str">
        <f t="shared" si="31"/>
        <v xml:space="preserve">  </v>
      </c>
      <c r="H143" s="35" t="str">
        <f t="shared" si="31"/>
        <v xml:space="preserve">  </v>
      </c>
      <c r="I143" s="35" t="str">
        <f t="shared" si="31"/>
        <v xml:space="preserve">  </v>
      </c>
      <c r="J143" s="35" t="str">
        <f t="shared" si="31"/>
        <v xml:space="preserve">  </v>
      </c>
      <c r="K143" s="35" t="str">
        <f t="shared" si="31"/>
        <v xml:space="preserve">  </v>
      </c>
      <c r="L143" s="35" t="str">
        <f t="shared" si="31"/>
        <v xml:space="preserve">  </v>
      </c>
      <c r="M143" s="35" t="str">
        <f t="shared" si="31"/>
        <v xml:space="preserve">  </v>
      </c>
      <c r="N143" s="35" t="str">
        <f t="shared" si="31"/>
        <v xml:space="preserve">  </v>
      </c>
      <c r="O143" s="35" t="str">
        <f t="shared" si="31"/>
        <v xml:space="preserve">  </v>
      </c>
      <c r="P143" s="35" t="str">
        <f t="shared" si="31"/>
        <v xml:space="preserve">  </v>
      </c>
      <c r="Q143" s="35" t="str">
        <f t="shared" si="31"/>
        <v xml:space="preserve">  </v>
      </c>
      <c r="R143" s="35" t="str">
        <f t="shared" si="31"/>
        <v xml:space="preserve">  </v>
      </c>
      <c r="S143" s="35" t="str">
        <f t="shared" si="31"/>
        <v xml:space="preserve">  </v>
      </c>
      <c r="T143" s="35" t="str">
        <f t="shared" si="31"/>
        <v xml:space="preserve">  </v>
      </c>
      <c r="U143" s="35" t="str">
        <f t="shared" si="31"/>
        <v xml:space="preserve">  </v>
      </c>
      <c r="V143" s="35" t="str">
        <f t="shared" si="31"/>
        <v xml:space="preserve">  </v>
      </c>
      <c r="W143" s="35" t="str">
        <f t="shared" si="31"/>
        <v xml:space="preserve">  </v>
      </c>
      <c r="X143" s="35" t="str">
        <f t="shared" si="31"/>
        <v xml:space="preserve">  </v>
      </c>
      <c r="Y143" s="35" t="str">
        <f t="shared" si="31"/>
        <v xml:space="preserve">  </v>
      </c>
      <c r="Z143" s="35" t="str">
        <f t="shared" si="31"/>
        <v xml:space="preserve">  </v>
      </c>
      <c r="AA143" s="35" t="str">
        <f t="shared" si="31"/>
        <v xml:space="preserve">  </v>
      </c>
      <c r="AB143" s="35" t="str">
        <f t="shared" si="31"/>
        <v xml:space="preserve">  </v>
      </c>
      <c r="AC143" s="35" t="str">
        <f t="shared" si="31"/>
        <v xml:space="preserve">  </v>
      </c>
      <c r="AD143" s="35" t="str">
        <f t="shared" si="31"/>
        <v xml:space="preserve">  </v>
      </c>
      <c r="AE143" s="35" t="str">
        <f t="shared" si="31"/>
        <v xml:space="preserve">  </v>
      </c>
      <c r="AF143" s="35" t="str">
        <f t="shared" si="32"/>
        <v xml:space="preserve">  </v>
      </c>
      <c r="AG143" s="35" t="str">
        <f t="shared" si="32"/>
        <v xml:space="preserve">  </v>
      </c>
      <c r="AH143" s="35" t="str">
        <f t="shared" si="32"/>
        <v xml:space="preserve">  </v>
      </c>
      <c r="AI143" s="35" t="str">
        <f t="shared" si="32"/>
        <v xml:space="preserve">  </v>
      </c>
      <c r="AJ143" s="35" t="str">
        <f t="shared" si="32"/>
        <v xml:space="preserve">  </v>
      </c>
      <c r="AK143" s="35" t="str">
        <f t="shared" si="32"/>
        <v xml:space="preserve">  </v>
      </c>
      <c r="AL143" s="35" t="str">
        <f t="shared" si="32"/>
        <v xml:space="preserve">  </v>
      </c>
      <c r="AM143" s="35" t="str">
        <f t="shared" si="32"/>
        <v xml:space="preserve">  </v>
      </c>
      <c r="AN143" s="35" t="str">
        <f t="shared" si="32"/>
        <v xml:space="preserve">  </v>
      </c>
      <c r="AO143" s="35" t="str">
        <f t="shared" si="32"/>
        <v xml:space="preserve">  </v>
      </c>
      <c r="AP143" s="35" t="str">
        <f t="shared" si="32"/>
        <v xml:space="preserve">  </v>
      </c>
      <c r="AQ143" s="227"/>
      <c r="AR143" s="227"/>
      <c r="AS143" s="227"/>
      <c r="AT143" s="227"/>
      <c r="AU143" s="227"/>
      <c r="AV143" s="227"/>
      <c r="AW143" s="227"/>
      <c r="BD143" s="277">
        <f t="shared" si="14"/>
        <v>0</v>
      </c>
      <c r="BE143" s="278">
        <f t="shared" si="15"/>
        <v>0</v>
      </c>
      <c r="BF143" s="279">
        <f t="shared" si="16"/>
        <v>0</v>
      </c>
      <c r="BG143" s="280">
        <f t="shared" si="17"/>
        <v>0</v>
      </c>
      <c r="BH143" s="281">
        <f t="shared" si="18"/>
        <v>0</v>
      </c>
      <c r="BI143" s="282">
        <f t="shared" si="19"/>
        <v>0</v>
      </c>
      <c r="BJ143" s="283" t="str">
        <f t="shared" si="13"/>
        <v>ปรับปรุง</v>
      </c>
      <c r="BK143" s="284">
        <f t="shared" si="20"/>
        <v>3</v>
      </c>
    </row>
    <row r="144" spans="1:63" ht="14.25" customHeight="1">
      <c r="A144" s="34">
        <f t="shared" ref="A144:B155" si="33">IF(A57&lt;=0,"  ",A57)</f>
        <v>49</v>
      </c>
      <c r="B144" s="34" t="str">
        <f t="shared" si="33"/>
        <v xml:space="preserve">  </v>
      </c>
      <c r="C144" s="35" t="str">
        <f t="shared" si="31"/>
        <v xml:space="preserve">  </v>
      </c>
      <c r="D144" s="35" t="str">
        <f t="shared" si="31"/>
        <v xml:space="preserve">  </v>
      </c>
      <c r="E144" s="35" t="str">
        <f t="shared" si="31"/>
        <v xml:space="preserve">  </v>
      </c>
      <c r="F144" s="35" t="str">
        <f t="shared" si="31"/>
        <v xml:space="preserve">  </v>
      </c>
      <c r="G144" s="35" t="str">
        <f t="shared" si="31"/>
        <v xml:space="preserve">  </v>
      </c>
      <c r="H144" s="35" t="str">
        <f t="shared" si="31"/>
        <v xml:space="preserve">  </v>
      </c>
      <c r="I144" s="35" t="str">
        <f t="shared" si="31"/>
        <v xml:space="preserve">  </v>
      </c>
      <c r="J144" s="35" t="str">
        <f t="shared" si="31"/>
        <v xml:space="preserve">  </v>
      </c>
      <c r="K144" s="35" t="str">
        <f t="shared" si="31"/>
        <v xml:space="preserve">  </v>
      </c>
      <c r="L144" s="35" t="str">
        <f t="shared" si="31"/>
        <v xml:space="preserve">  </v>
      </c>
      <c r="M144" s="35" t="str">
        <f t="shared" si="31"/>
        <v xml:space="preserve">  </v>
      </c>
      <c r="N144" s="35" t="str">
        <f t="shared" si="31"/>
        <v xml:space="preserve">  </v>
      </c>
      <c r="O144" s="35" t="str">
        <f t="shared" si="31"/>
        <v xml:space="preserve">  </v>
      </c>
      <c r="P144" s="35" t="str">
        <f t="shared" si="31"/>
        <v xml:space="preserve">  </v>
      </c>
      <c r="Q144" s="35" t="str">
        <f t="shared" si="31"/>
        <v xml:space="preserve">  </v>
      </c>
      <c r="R144" s="35" t="str">
        <f t="shared" si="31"/>
        <v xml:space="preserve">  </v>
      </c>
      <c r="S144" s="35" t="str">
        <f t="shared" si="31"/>
        <v xml:space="preserve">  </v>
      </c>
      <c r="T144" s="35" t="str">
        <f t="shared" si="31"/>
        <v xml:space="preserve">  </v>
      </c>
      <c r="U144" s="35" t="str">
        <f t="shared" si="31"/>
        <v xml:space="preserve">  </v>
      </c>
      <c r="V144" s="35" t="str">
        <f t="shared" si="31"/>
        <v xml:space="preserve">  </v>
      </c>
      <c r="W144" s="35" t="str">
        <f t="shared" si="31"/>
        <v xml:space="preserve">  </v>
      </c>
      <c r="X144" s="35" t="str">
        <f t="shared" si="31"/>
        <v xml:space="preserve">  </v>
      </c>
      <c r="Y144" s="35" t="str">
        <f t="shared" si="31"/>
        <v xml:space="preserve">  </v>
      </c>
      <c r="Z144" s="35" t="str">
        <f t="shared" si="31"/>
        <v xml:space="preserve">  </v>
      </c>
      <c r="AA144" s="35" t="str">
        <f t="shared" si="31"/>
        <v xml:space="preserve">  </v>
      </c>
      <c r="AB144" s="35" t="str">
        <f t="shared" si="31"/>
        <v xml:space="preserve">  </v>
      </c>
      <c r="AC144" s="35" t="str">
        <f t="shared" si="31"/>
        <v xml:space="preserve">  </v>
      </c>
      <c r="AD144" s="35" t="str">
        <f t="shared" si="31"/>
        <v xml:space="preserve">  </v>
      </c>
      <c r="AE144" s="35" t="str">
        <f t="shared" si="31"/>
        <v xml:space="preserve">  </v>
      </c>
      <c r="AF144" s="35" t="str">
        <f t="shared" si="32"/>
        <v xml:space="preserve">  </v>
      </c>
      <c r="AG144" s="35" t="str">
        <f t="shared" si="32"/>
        <v xml:space="preserve">  </v>
      </c>
      <c r="AH144" s="35" t="str">
        <f t="shared" si="32"/>
        <v xml:space="preserve">  </v>
      </c>
      <c r="AI144" s="35" t="str">
        <f t="shared" si="32"/>
        <v xml:space="preserve">  </v>
      </c>
      <c r="AJ144" s="35" t="str">
        <f t="shared" si="32"/>
        <v xml:space="preserve">  </v>
      </c>
      <c r="AK144" s="35" t="str">
        <f t="shared" si="32"/>
        <v xml:space="preserve">  </v>
      </c>
      <c r="AL144" s="35" t="str">
        <f t="shared" si="32"/>
        <v xml:space="preserve">  </v>
      </c>
      <c r="AM144" s="35" t="str">
        <f t="shared" si="32"/>
        <v xml:space="preserve">  </v>
      </c>
      <c r="AN144" s="35" t="str">
        <f t="shared" si="32"/>
        <v xml:space="preserve">  </v>
      </c>
      <c r="AO144" s="35" t="str">
        <f t="shared" si="32"/>
        <v xml:space="preserve">  </v>
      </c>
      <c r="AP144" s="35" t="str">
        <f t="shared" si="32"/>
        <v xml:space="preserve">  </v>
      </c>
      <c r="AQ144" s="227"/>
      <c r="AR144" s="227"/>
      <c r="AS144" s="227"/>
      <c r="AT144" s="227"/>
      <c r="AU144" s="227"/>
      <c r="AV144" s="227"/>
      <c r="AW144" s="227"/>
      <c r="BD144" s="277">
        <f t="shared" si="14"/>
        <v>0</v>
      </c>
      <c r="BE144" s="278">
        <f t="shared" si="15"/>
        <v>0</v>
      </c>
      <c r="BF144" s="279">
        <f t="shared" si="16"/>
        <v>0</v>
      </c>
      <c r="BG144" s="280">
        <f t="shared" si="17"/>
        <v>0</v>
      </c>
      <c r="BH144" s="281">
        <f t="shared" si="18"/>
        <v>0</v>
      </c>
      <c r="BI144" s="282">
        <f t="shared" si="19"/>
        <v>0</v>
      </c>
      <c r="BJ144" s="283" t="str">
        <f t="shared" si="13"/>
        <v>ปรับปรุง</v>
      </c>
      <c r="BK144" s="284">
        <f t="shared" si="20"/>
        <v>3</v>
      </c>
    </row>
    <row r="145" spans="1:63" ht="14.25" customHeight="1">
      <c r="A145" s="34">
        <f t="shared" si="33"/>
        <v>50</v>
      </c>
      <c r="B145" s="34" t="str">
        <f t="shared" si="33"/>
        <v xml:space="preserve">  </v>
      </c>
      <c r="C145" s="35" t="str">
        <f t="shared" si="31"/>
        <v xml:space="preserve">  </v>
      </c>
      <c r="D145" s="35" t="str">
        <f t="shared" si="31"/>
        <v xml:space="preserve">  </v>
      </c>
      <c r="E145" s="35" t="str">
        <f t="shared" si="31"/>
        <v xml:space="preserve">  </v>
      </c>
      <c r="F145" s="35" t="str">
        <f t="shared" si="31"/>
        <v xml:space="preserve">  </v>
      </c>
      <c r="G145" s="35" t="str">
        <f t="shared" si="31"/>
        <v xml:space="preserve">  </v>
      </c>
      <c r="H145" s="35" t="str">
        <f t="shared" si="31"/>
        <v xml:space="preserve">  </v>
      </c>
      <c r="I145" s="35" t="str">
        <f t="shared" si="31"/>
        <v xml:space="preserve">  </v>
      </c>
      <c r="J145" s="35" t="str">
        <f t="shared" si="31"/>
        <v xml:space="preserve">  </v>
      </c>
      <c r="K145" s="35" t="str">
        <f t="shared" si="31"/>
        <v xml:space="preserve">  </v>
      </c>
      <c r="L145" s="35" t="str">
        <f t="shared" si="31"/>
        <v xml:space="preserve">  </v>
      </c>
      <c r="M145" s="35" t="str">
        <f t="shared" si="31"/>
        <v xml:space="preserve">  </v>
      </c>
      <c r="N145" s="35" t="str">
        <f t="shared" si="31"/>
        <v xml:space="preserve">  </v>
      </c>
      <c r="O145" s="35" t="str">
        <f t="shared" si="31"/>
        <v xml:space="preserve">  </v>
      </c>
      <c r="P145" s="35" t="str">
        <f t="shared" si="31"/>
        <v xml:space="preserve">  </v>
      </c>
      <c r="Q145" s="35" t="str">
        <f t="shared" si="31"/>
        <v xml:space="preserve">  </v>
      </c>
      <c r="R145" s="35" t="str">
        <f t="shared" si="31"/>
        <v xml:space="preserve">  </v>
      </c>
      <c r="S145" s="35" t="str">
        <f t="shared" si="31"/>
        <v xml:space="preserve">  </v>
      </c>
      <c r="T145" s="35" t="str">
        <f t="shared" si="31"/>
        <v xml:space="preserve">  </v>
      </c>
      <c r="U145" s="35" t="str">
        <f t="shared" si="31"/>
        <v xml:space="preserve">  </v>
      </c>
      <c r="V145" s="35" t="str">
        <f t="shared" si="31"/>
        <v xml:space="preserve">  </v>
      </c>
      <c r="W145" s="35" t="str">
        <f t="shared" si="31"/>
        <v xml:space="preserve">  </v>
      </c>
      <c r="X145" s="35" t="str">
        <f t="shared" si="31"/>
        <v xml:space="preserve">  </v>
      </c>
      <c r="Y145" s="35" t="str">
        <f t="shared" si="31"/>
        <v xml:space="preserve">  </v>
      </c>
      <c r="Z145" s="35" t="str">
        <f t="shared" si="31"/>
        <v xml:space="preserve">  </v>
      </c>
      <c r="AA145" s="35" t="str">
        <f>IF(AA58&lt;=0,"  ",IF(AA58=AA$7,AA$6,0))</f>
        <v xml:space="preserve">  </v>
      </c>
      <c r="AB145" s="35" t="str">
        <f>IF(AB58&lt;=0,"  ",IF(AB58=AB$7,AB$6,0))</f>
        <v xml:space="preserve">  </v>
      </c>
      <c r="AC145" s="35" t="str">
        <f>IF(AC58&lt;=0,"  ",IF(AC58=AC$7,AC$6,0))</f>
        <v xml:space="preserve">  </v>
      </c>
      <c r="AD145" s="35" t="str">
        <f>IF(AD58&lt;=0,"  ",IF(AD58=AD$7,AD$6,0))</f>
        <v xml:space="preserve">  </v>
      </c>
      <c r="AE145" s="35" t="str">
        <f>IF(AE58&lt;=0,"  ",IF(AE58=AE$7,AE$6,0))</f>
        <v xml:space="preserve">  </v>
      </c>
      <c r="AF145" s="35" t="str">
        <f t="shared" si="32"/>
        <v xml:space="preserve">  </v>
      </c>
      <c r="AG145" s="35" t="str">
        <f t="shared" si="32"/>
        <v xml:space="preserve">  </v>
      </c>
      <c r="AH145" s="35" t="str">
        <f t="shared" si="32"/>
        <v xml:space="preserve">  </v>
      </c>
      <c r="AI145" s="35" t="str">
        <f t="shared" si="32"/>
        <v xml:space="preserve">  </v>
      </c>
      <c r="AJ145" s="35" t="str">
        <f t="shared" si="32"/>
        <v xml:space="preserve">  </v>
      </c>
      <c r="AK145" s="35" t="str">
        <f t="shared" si="32"/>
        <v xml:space="preserve">  </v>
      </c>
      <c r="AL145" s="35" t="str">
        <f t="shared" si="32"/>
        <v xml:space="preserve">  </v>
      </c>
      <c r="AM145" s="35" t="str">
        <f t="shared" si="32"/>
        <v xml:space="preserve">  </v>
      </c>
      <c r="AN145" s="35" t="str">
        <f t="shared" si="32"/>
        <v xml:space="preserve">  </v>
      </c>
      <c r="AO145" s="35" t="str">
        <f t="shared" si="32"/>
        <v xml:space="preserve">  </v>
      </c>
      <c r="AP145" s="35" t="str">
        <f t="shared" si="32"/>
        <v xml:space="preserve">  </v>
      </c>
      <c r="AQ145" s="227"/>
      <c r="AR145" s="227"/>
      <c r="AS145" s="227"/>
      <c r="AT145" s="227"/>
      <c r="AU145" s="227"/>
      <c r="AV145" s="227"/>
      <c r="AW145" s="227"/>
      <c r="BD145" s="277">
        <f t="shared" si="14"/>
        <v>0</v>
      </c>
      <c r="BE145" s="278">
        <f t="shared" si="15"/>
        <v>0</v>
      </c>
      <c r="BF145" s="279">
        <f t="shared" si="16"/>
        <v>0</v>
      </c>
      <c r="BG145" s="280">
        <f t="shared" si="17"/>
        <v>0</v>
      </c>
      <c r="BH145" s="281">
        <f t="shared" si="18"/>
        <v>0</v>
      </c>
      <c r="BI145" s="282">
        <f t="shared" si="19"/>
        <v>0</v>
      </c>
      <c r="BJ145" s="283" t="str">
        <f t="shared" si="13"/>
        <v>ปรับปรุง</v>
      </c>
      <c r="BK145" s="284">
        <f t="shared" si="20"/>
        <v>3</v>
      </c>
    </row>
    <row r="146" spans="1:63" ht="14.25" customHeight="1">
      <c r="A146" s="34">
        <f t="shared" si="33"/>
        <v>51</v>
      </c>
      <c r="B146" s="34" t="str">
        <f t="shared" si="33"/>
        <v xml:space="preserve">  </v>
      </c>
      <c r="C146" s="35" t="str">
        <f t="shared" ref="C146:AE153" si="34">IF(C59&lt;=0,"  ",IF(C59=C$7,C$6,0))</f>
        <v xml:space="preserve">  </v>
      </c>
      <c r="D146" s="35" t="str">
        <f t="shared" si="34"/>
        <v xml:space="preserve">  </v>
      </c>
      <c r="E146" s="35" t="str">
        <f t="shared" si="34"/>
        <v xml:space="preserve">  </v>
      </c>
      <c r="F146" s="35" t="str">
        <f t="shared" si="34"/>
        <v xml:space="preserve">  </v>
      </c>
      <c r="G146" s="35" t="str">
        <f t="shared" si="34"/>
        <v xml:space="preserve">  </v>
      </c>
      <c r="H146" s="35" t="str">
        <f t="shared" si="34"/>
        <v xml:space="preserve">  </v>
      </c>
      <c r="I146" s="35" t="str">
        <f t="shared" si="34"/>
        <v xml:space="preserve">  </v>
      </c>
      <c r="J146" s="35" t="str">
        <f t="shared" si="34"/>
        <v xml:space="preserve">  </v>
      </c>
      <c r="K146" s="35" t="str">
        <f t="shared" si="34"/>
        <v xml:space="preserve">  </v>
      </c>
      <c r="L146" s="35" t="str">
        <f t="shared" si="34"/>
        <v xml:space="preserve">  </v>
      </c>
      <c r="M146" s="35" t="str">
        <f t="shared" si="34"/>
        <v xml:space="preserve">  </v>
      </c>
      <c r="N146" s="35" t="str">
        <f t="shared" si="34"/>
        <v xml:space="preserve">  </v>
      </c>
      <c r="O146" s="35" t="str">
        <f t="shared" si="34"/>
        <v xml:space="preserve">  </v>
      </c>
      <c r="P146" s="35" t="str">
        <f t="shared" si="34"/>
        <v xml:space="preserve">  </v>
      </c>
      <c r="Q146" s="35" t="str">
        <f t="shared" si="34"/>
        <v xml:space="preserve">  </v>
      </c>
      <c r="R146" s="35" t="str">
        <f t="shared" si="34"/>
        <v xml:space="preserve">  </v>
      </c>
      <c r="S146" s="35" t="str">
        <f t="shared" si="34"/>
        <v xml:space="preserve">  </v>
      </c>
      <c r="T146" s="35" t="str">
        <f t="shared" si="34"/>
        <v xml:space="preserve">  </v>
      </c>
      <c r="U146" s="35" t="str">
        <f t="shared" si="34"/>
        <v xml:space="preserve">  </v>
      </c>
      <c r="V146" s="35" t="str">
        <f t="shared" si="34"/>
        <v xml:space="preserve">  </v>
      </c>
      <c r="W146" s="35" t="str">
        <f t="shared" si="34"/>
        <v xml:space="preserve">  </v>
      </c>
      <c r="X146" s="35" t="str">
        <f t="shared" si="34"/>
        <v xml:space="preserve">  </v>
      </c>
      <c r="Y146" s="35" t="str">
        <f t="shared" si="34"/>
        <v xml:space="preserve">  </v>
      </c>
      <c r="Z146" s="35" t="str">
        <f t="shared" si="34"/>
        <v xml:space="preserve">  </v>
      </c>
      <c r="AA146" s="35" t="str">
        <f t="shared" si="34"/>
        <v xml:space="preserve">  </v>
      </c>
      <c r="AB146" s="35" t="str">
        <f t="shared" si="34"/>
        <v xml:space="preserve">  </v>
      </c>
      <c r="AC146" s="35" t="str">
        <f t="shared" si="34"/>
        <v xml:space="preserve">  </v>
      </c>
      <c r="AD146" s="35" t="str">
        <f t="shared" si="34"/>
        <v xml:space="preserve">  </v>
      </c>
      <c r="AE146" s="35" t="str">
        <f t="shared" si="34"/>
        <v xml:space="preserve">  </v>
      </c>
      <c r="AF146" s="35" t="str">
        <f t="shared" si="32"/>
        <v xml:space="preserve">  </v>
      </c>
      <c r="AG146" s="35" t="str">
        <f t="shared" si="32"/>
        <v xml:space="preserve">  </v>
      </c>
      <c r="AH146" s="35" t="str">
        <f t="shared" si="32"/>
        <v xml:space="preserve">  </v>
      </c>
      <c r="AI146" s="35" t="str">
        <f t="shared" si="32"/>
        <v xml:space="preserve">  </v>
      </c>
      <c r="AJ146" s="35" t="str">
        <f t="shared" si="32"/>
        <v xml:space="preserve">  </v>
      </c>
      <c r="AK146" s="35" t="str">
        <f t="shared" si="32"/>
        <v xml:space="preserve">  </v>
      </c>
      <c r="AL146" s="35" t="str">
        <f t="shared" si="32"/>
        <v xml:space="preserve">  </v>
      </c>
      <c r="AM146" s="35" t="str">
        <f t="shared" si="32"/>
        <v xml:space="preserve">  </v>
      </c>
      <c r="AN146" s="35" t="str">
        <f t="shared" si="32"/>
        <v xml:space="preserve">  </v>
      </c>
      <c r="AO146" s="35" t="str">
        <f t="shared" si="32"/>
        <v xml:space="preserve">  </v>
      </c>
      <c r="AP146" s="35" t="str">
        <f t="shared" si="32"/>
        <v xml:space="preserve">  </v>
      </c>
      <c r="AQ146" s="227"/>
      <c r="AR146" s="227"/>
      <c r="AS146" s="227"/>
      <c r="AT146" s="227"/>
      <c r="AU146" s="227"/>
      <c r="AV146" s="227"/>
      <c r="AW146" s="227"/>
      <c r="BD146" s="277">
        <f t="shared" si="14"/>
        <v>0</v>
      </c>
      <c r="BE146" s="278">
        <f t="shared" si="15"/>
        <v>0</v>
      </c>
      <c r="BF146" s="279">
        <f t="shared" si="16"/>
        <v>0</v>
      </c>
      <c r="BG146" s="280">
        <f t="shared" si="17"/>
        <v>0</v>
      </c>
      <c r="BH146" s="281">
        <f t="shared" si="18"/>
        <v>0</v>
      </c>
      <c r="BI146" s="282">
        <f t="shared" si="19"/>
        <v>0</v>
      </c>
      <c r="BJ146" s="283" t="str">
        <f t="shared" si="13"/>
        <v>ปรับปรุง</v>
      </c>
      <c r="BK146" s="284">
        <f t="shared" si="20"/>
        <v>3</v>
      </c>
    </row>
    <row r="147" spans="1:63" ht="14.25" customHeight="1">
      <c r="A147" s="34">
        <f t="shared" si="33"/>
        <v>52</v>
      </c>
      <c r="B147" s="34" t="str">
        <f t="shared" si="33"/>
        <v xml:space="preserve">  </v>
      </c>
      <c r="C147" s="35" t="str">
        <f t="shared" si="34"/>
        <v xml:space="preserve">  </v>
      </c>
      <c r="D147" s="35" t="str">
        <f t="shared" si="34"/>
        <v xml:space="preserve">  </v>
      </c>
      <c r="E147" s="35" t="str">
        <f t="shared" si="34"/>
        <v xml:space="preserve">  </v>
      </c>
      <c r="F147" s="35" t="str">
        <f t="shared" si="34"/>
        <v xml:space="preserve">  </v>
      </c>
      <c r="G147" s="35" t="str">
        <f t="shared" si="34"/>
        <v xml:space="preserve">  </v>
      </c>
      <c r="H147" s="35" t="str">
        <f t="shared" si="34"/>
        <v xml:space="preserve">  </v>
      </c>
      <c r="I147" s="35" t="str">
        <f t="shared" si="34"/>
        <v xml:space="preserve">  </v>
      </c>
      <c r="J147" s="35" t="str">
        <f t="shared" si="34"/>
        <v xml:space="preserve">  </v>
      </c>
      <c r="K147" s="35" t="str">
        <f t="shared" si="34"/>
        <v xml:space="preserve">  </v>
      </c>
      <c r="L147" s="35" t="str">
        <f t="shared" si="34"/>
        <v xml:space="preserve">  </v>
      </c>
      <c r="M147" s="35" t="str">
        <f t="shared" si="34"/>
        <v xml:space="preserve">  </v>
      </c>
      <c r="N147" s="35" t="str">
        <f t="shared" si="34"/>
        <v xml:space="preserve">  </v>
      </c>
      <c r="O147" s="35" t="str">
        <f t="shared" si="34"/>
        <v xml:space="preserve">  </v>
      </c>
      <c r="P147" s="35" t="str">
        <f t="shared" si="34"/>
        <v xml:space="preserve">  </v>
      </c>
      <c r="Q147" s="35" t="str">
        <f t="shared" si="34"/>
        <v xml:space="preserve">  </v>
      </c>
      <c r="R147" s="35" t="str">
        <f t="shared" si="34"/>
        <v xml:space="preserve">  </v>
      </c>
      <c r="S147" s="35" t="str">
        <f t="shared" si="34"/>
        <v xml:space="preserve">  </v>
      </c>
      <c r="T147" s="35" t="str">
        <f t="shared" si="34"/>
        <v xml:space="preserve">  </v>
      </c>
      <c r="U147" s="35" t="str">
        <f t="shared" si="34"/>
        <v xml:space="preserve">  </v>
      </c>
      <c r="V147" s="35" t="str">
        <f t="shared" si="34"/>
        <v xml:space="preserve">  </v>
      </c>
      <c r="W147" s="35" t="str">
        <f t="shared" si="34"/>
        <v xml:space="preserve">  </v>
      </c>
      <c r="X147" s="35" t="str">
        <f t="shared" si="34"/>
        <v xml:space="preserve">  </v>
      </c>
      <c r="Y147" s="35" t="str">
        <f t="shared" si="34"/>
        <v xml:space="preserve">  </v>
      </c>
      <c r="Z147" s="35" t="str">
        <f t="shared" si="34"/>
        <v xml:space="preserve">  </v>
      </c>
      <c r="AA147" s="35" t="str">
        <f t="shared" si="34"/>
        <v xml:space="preserve">  </v>
      </c>
      <c r="AB147" s="35" t="str">
        <f t="shared" si="34"/>
        <v xml:space="preserve">  </v>
      </c>
      <c r="AC147" s="35" t="str">
        <f t="shared" si="34"/>
        <v xml:space="preserve">  </v>
      </c>
      <c r="AD147" s="35" t="str">
        <f t="shared" si="34"/>
        <v xml:space="preserve">  </v>
      </c>
      <c r="AE147" s="35" t="str">
        <f t="shared" si="34"/>
        <v xml:space="preserve">  </v>
      </c>
      <c r="AF147" s="35" t="str">
        <f t="shared" si="32"/>
        <v xml:space="preserve">  </v>
      </c>
      <c r="AG147" s="35" t="str">
        <f t="shared" si="32"/>
        <v xml:space="preserve">  </v>
      </c>
      <c r="AH147" s="35" t="str">
        <f t="shared" si="32"/>
        <v xml:space="preserve">  </v>
      </c>
      <c r="AI147" s="35" t="str">
        <f t="shared" si="32"/>
        <v xml:space="preserve">  </v>
      </c>
      <c r="AJ147" s="35" t="str">
        <f t="shared" si="32"/>
        <v xml:space="preserve">  </v>
      </c>
      <c r="AK147" s="35" t="str">
        <f t="shared" si="32"/>
        <v xml:space="preserve">  </v>
      </c>
      <c r="AL147" s="35" t="str">
        <f t="shared" si="32"/>
        <v xml:space="preserve">  </v>
      </c>
      <c r="AM147" s="35" t="str">
        <f t="shared" si="32"/>
        <v xml:space="preserve">  </v>
      </c>
      <c r="AN147" s="35" t="str">
        <f t="shared" si="32"/>
        <v xml:space="preserve">  </v>
      </c>
      <c r="AO147" s="35" t="str">
        <f t="shared" si="32"/>
        <v xml:space="preserve">  </v>
      </c>
      <c r="AP147" s="35" t="str">
        <f t="shared" si="32"/>
        <v xml:space="preserve">  </v>
      </c>
      <c r="AQ147" s="227"/>
      <c r="AR147" s="227"/>
      <c r="AS147" s="227"/>
      <c r="AT147" s="227"/>
      <c r="AU147" s="227"/>
      <c r="AV147" s="227"/>
      <c r="AW147" s="227"/>
      <c r="BD147" s="277">
        <f t="shared" si="14"/>
        <v>0</v>
      </c>
      <c r="BE147" s="278">
        <f t="shared" si="15"/>
        <v>0</v>
      </c>
      <c r="BF147" s="279">
        <f t="shared" si="16"/>
        <v>0</v>
      </c>
      <c r="BG147" s="280">
        <f t="shared" si="17"/>
        <v>0</v>
      </c>
      <c r="BH147" s="281">
        <f t="shared" si="18"/>
        <v>0</v>
      </c>
      <c r="BI147" s="282">
        <f t="shared" si="19"/>
        <v>0</v>
      </c>
      <c r="BJ147" s="283" t="str">
        <f t="shared" si="13"/>
        <v>ปรับปรุง</v>
      </c>
      <c r="BK147" s="284">
        <f t="shared" si="20"/>
        <v>3</v>
      </c>
    </row>
    <row r="148" spans="1:63" ht="14.25" customHeight="1">
      <c r="A148" s="34">
        <f t="shared" si="33"/>
        <v>53</v>
      </c>
      <c r="B148" s="34" t="str">
        <f t="shared" si="33"/>
        <v xml:space="preserve">  </v>
      </c>
      <c r="C148" s="35" t="str">
        <f t="shared" si="34"/>
        <v xml:space="preserve">  </v>
      </c>
      <c r="D148" s="35" t="str">
        <f t="shared" si="34"/>
        <v xml:space="preserve">  </v>
      </c>
      <c r="E148" s="35" t="str">
        <f t="shared" si="34"/>
        <v xml:space="preserve">  </v>
      </c>
      <c r="F148" s="35" t="str">
        <f t="shared" si="34"/>
        <v xml:space="preserve">  </v>
      </c>
      <c r="G148" s="35" t="str">
        <f t="shared" si="34"/>
        <v xml:space="preserve">  </v>
      </c>
      <c r="H148" s="35" t="str">
        <f t="shared" si="34"/>
        <v xml:space="preserve">  </v>
      </c>
      <c r="I148" s="35" t="str">
        <f t="shared" si="34"/>
        <v xml:space="preserve">  </v>
      </c>
      <c r="J148" s="35" t="str">
        <f t="shared" si="34"/>
        <v xml:space="preserve">  </v>
      </c>
      <c r="K148" s="35" t="str">
        <f t="shared" si="34"/>
        <v xml:space="preserve">  </v>
      </c>
      <c r="L148" s="35" t="str">
        <f t="shared" si="34"/>
        <v xml:space="preserve">  </v>
      </c>
      <c r="M148" s="35" t="str">
        <f t="shared" si="34"/>
        <v xml:space="preserve">  </v>
      </c>
      <c r="N148" s="35" t="str">
        <f t="shared" si="34"/>
        <v xml:space="preserve">  </v>
      </c>
      <c r="O148" s="35" t="str">
        <f t="shared" si="34"/>
        <v xml:space="preserve">  </v>
      </c>
      <c r="P148" s="35" t="str">
        <f t="shared" si="34"/>
        <v xml:space="preserve">  </v>
      </c>
      <c r="Q148" s="35" t="str">
        <f t="shared" si="34"/>
        <v xml:space="preserve">  </v>
      </c>
      <c r="R148" s="35" t="str">
        <f t="shared" si="34"/>
        <v xml:space="preserve">  </v>
      </c>
      <c r="S148" s="35" t="str">
        <f t="shared" si="34"/>
        <v xml:space="preserve">  </v>
      </c>
      <c r="T148" s="35" t="str">
        <f t="shared" si="34"/>
        <v xml:space="preserve">  </v>
      </c>
      <c r="U148" s="35" t="str">
        <f t="shared" si="34"/>
        <v xml:space="preserve">  </v>
      </c>
      <c r="V148" s="35" t="str">
        <f t="shared" si="34"/>
        <v xml:space="preserve">  </v>
      </c>
      <c r="W148" s="35" t="str">
        <f t="shared" si="34"/>
        <v xml:space="preserve">  </v>
      </c>
      <c r="X148" s="35" t="str">
        <f t="shared" si="34"/>
        <v xml:space="preserve">  </v>
      </c>
      <c r="Y148" s="35" t="str">
        <f t="shared" si="34"/>
        <v xml:space="preserve">  </v>
      </c>
      <c r="Z148" s="35" t="str">
        <f t="shared" si="34"/>
        <v xml:space="preserve">  </v>
      </c>
      <c r="AA148" s="35" t="str">
        <f t="shared" si="34"/>
        <v xml:space="preserve">  </v>
      </c>
      <c r="AB148" s="35" t="str">
        <f t="shared" si="34"/>
        <v xml:space="preserve">  </v>
      </c>
      <c r="AC148" s="35" t="str">
        <f t="shared" si="34"/>
        <v xml:space="preserve">  </v>
      </c>
      <c r="AD148" s="35" t="str">
        <f t="shared" si="34"/>
        <v xml:space="preserve">  </v>
      </c>
      <c r="AE148" s="35" t="str">
        <f t="shared" si="34"/>
        <v xml:space="preserve">  </v>
      </c>
      <c r="AF148" s="35" t="str">
        <f t="shared" si="32"/>
        <v xml:space="preserve">  </v>
      </c>
      <c r="AG148" s="35" t="str">
        <f t="shared" si="32"/>
        <v xml:space="preserve">  </v>
      </c>
      <c r="AH148" s="35" t="str">
        <f t="shared" si="32"/>
        <v xml:space="preserve">  </v>
      </c>
      <c r="AI148" s="35" t="str">
        <f t="shared" si="32"/>
        <v xml:space="preserve">  </v>
      </c>
      <c r="AJ148" s="35" t="str">
        <f t="shared" si="32"/>
        <v xml:space="preserve">  </v>
      </c>
      <c r="AK148" s="35" t="str">
        <f t="shared" si="32"/>
        <v xml:space="preserve">  </v>
      </c>
      <c r="AL148" s="35" t="str">
        <f t="shared" si="32"/>
        <v xml:space="preserve">  </v>
      </c>
      <c r="AM148" s="35" t="str">
        <f t="shared" si="32"/>
        <v xml:space="preserve">  </v>
      </c>
      <c r="AN148" s="35" t="str">
        <f t="shared" si="32"/>
        <v xml:space="preserve">  </v>
      </c>
      <c r="AO148" s="35" t="str">
        <f t="shared" si="32"/>
        <v xml:space="preserve">  </v>
      </c>
      <c r="AP148" s="35" t="str">
        <f t="shared" si="32"/>
        <v xml:space="preserve">  </v>
      </c>
      <c r="AQ148" s="227"/>
      <c r="AR148" s="227"/>
      <c r="AS148" s="227"/>
      <c r="AT148" s="227"/>
      <c r="AU148" s="227"/>
      <c r="AV148" s="227"/>
      <c r="AW148" s="227"/>
      <c r="BD148" s="277">
        <f t="shared" si="14"/>
        <v>0</v>
      </c>
      <c r="BE148" s="278">
        <f t="shared" si="15"/>
        <v>0</v>
      </c>
      <c r="BF148" s="279">
        <f t="shared" si="16"/>
        <v>0</v>
      </c>
      <c r="BG148" s="280">
        <f t="shared" si="17"/>
        <v>0</v>
      </c>
      <c r="BH148" s="281">
        <f t="shared" si="18"/>
        <v>0</v>
      </c>
      <c r="BI148" s="282">
        <f t="shared" si="19"/>
        <v>0</v>
      </c>
      <c r="BJ148" s="283" t="str">
        <f t="shared" si="13"/>
        <v>ปรับปรุง</v>
      </c>
      <c r="BK148" s="284">
        <f t="shared" si="20"/>
        <v>3</v>
      </c>
    </row>
    <row r="149" spans="1:63" ht="14.25" customHeight="1">
      <c r="A149" s="34">
        <f t="shared" si="33"/>
        <v>54</v>
      </c>
      <c r="B149" s="34" t="str">
        <f t="shared" si="33"/>
        <v xml:space="preserve">  </v>
      </c>
      <c r="C149" s="35" t="str">
        <f t="shared" si="34"/>
        <v xml:space="preserve">  </v>
      </c>
      <c r="D149" s="35" t="str">
        <f t="shared" si="34"/>
        <v xml:space="preserve">  </v>
      </c>
      <c r="E149" s="35" t="str">
        <f t="shared" si="34"/>
        <v xml:space="preserve">  </v>
      </c>
      <c r="F149" s="35" t="str">
        <f t="shared" si="34"/>
        <v xml:space="preserve">  </v>
      </c>
      <c r="G149" s="35" t="str">
        <f t="shared" si="34"/>
        <v xml:space="preserve">  </v>
      </c>
      <c r="H149" s="35" t="str">
        <f t="shared" si="34"/>
        <v xml:space="preserve">  </v>
      </c>
      <c r="I149" s="35" t="str">
        <f t="shared" si="34"/>
        <v xml:space="preserve">  </v>
      </c>
      <c r="J149" s="35" t="str">
        <f t="shared" si="34"/>
        <v xml:space="preserve">  </v>
      </c>
      <c r="K149" s="35" t="str">
        <f t="shared" si="34"/>
        <v xml:space="preserve">  </v>
      </c>
      <c r="L149" s="35" t="str">
        <f t="shared" si="34"/>
        <v xml:space="preserve">  </v>
      </c>
      <c r="M149" s="35" t="str">
        <f t="shared" si="34"/>
        <v xml:space="preserve">  </v>
      </c>
      <c r="N149" s="35" t="str">
        <f t="shared" si="34"/>
        <v xml:space="preserve">  </v>
      </c>
      <c r="O149" s="35" t="str">
        <f t="shared" si="34"/>
        <v xml:space="preserve">  </v>
      </c>
      <c r="P149" s="35" t="str">
        <f t="shared" si="34"/>
        <v xml:space="preserve">  </v>
      </c>
      <c r="Q149" s="35" t="str">
        <f t="shared" si="34"/>
        <v xml:space="preserve">  </v>
      </c>
      <c r="R149" s="35" t="str">
        <f t="shared" si="34"/>
        <v xml:space="preserve">  </v>
      </c>
      <c r="S149" s="35" t="str">
        <f t="shared" si="34"/>
        <v xml:space="preserve">  </v>
      </c>
      <c r="T149" s="35" t="str">
        <f t="shared" si="34"/>
        <v xml:space="preserve">  </v>
      </c>
      <c r="U149" s="35" t="str">
        <f t="shared" si="34"/>
        <v xml:space="preserve">  </v>
      </c>
      <c r="V149" s="35" t="str">
        <f t="shared" si="34"/>
        <v xml:space="preserve">  </v>
      </c>
      <c r="W149" s="35" t="str">
        <f t="shared" si="34"/>
        <v xml:space="preserve">  </v>
      </c>
      <c r="X149" s="35" t="str">
        <f t="shared" si="34"/>
        <v xml:space="preserve">  </v>
      </c>
      <c r="Y149" s="35" t="str">
        <f t="shared" si="34"/>
        <v xml:space="preserve">  </v>
      </c>
      <c r="Z149" s="35" t="str">
        <f t="shared" si="34"/>
        <v xml:space="preserve">  </v>
      </c>
      <c r="AA149" s="35" t="str">
        <f t="shared" si="34"/>
        <v xml:space="preserve">  </v>
      </c>
      <c r="AB149" s="35" t="str">
        <f t="shared" si="34"/>
        <v xml:space="preserve">  </v>
      </c>
      <c r="AC149" s="35" t="str">
        <f t="shared" si="34"/>
        <v xml:space="preserve">  </v>
      </c>
      <c r="AD149" s="35" t="str">
        <f t="shared" si="34"/>
        <v xml:space="preserve">  </v>
      </c>
      <c r="AE149" s="35" t="str">
        <f t="shared" si="34"/>
        <v xml:space="preserve">  </v>
      </c>
      <c r="AF149" s="35" t="str">
        <f t="shared" si="32"/>
        <v xml:space="preserve">  </v>
      </c>
      <c r="AG149" s="35" t="str">
        <f t="shared" si="32"/>
        <v xml:space="preserve">  </v>
      </c>
      <c r="AH149" s="35" t="str">
        <f t="shared" si="32"/>
        <v xml:space="preserve">  </v>
      </c>
      <c r="AI149" s="35" t="str">
        <f t="shared" si="32"/>
        <v xml:space="preserve">  </v>
      </c>
      <c r="AJ149" s="35" t="str">
        <f t="shared" si="32"/>
        <v xml:space="preserve">  </v>
      </c>
      <c r="AK149" s="35" t="str">
        <f t="shared" si="32"/>
        <v xml:space="preserve">  </v>
      </c>
      <c r="AL149" s="35" t="str">
        <f t="shared" si="32"/>
        <v xml:space="preserve">  </v>
      </c>
      <c r="AM149" s="35" t="str">
        <f t="shared" si="32"/>
        <v xml:space="preserve">  </v>
      </c>
      <c r="AN149" s="35" t="str">
        <f t="shared" si="32"/>
        <v xml:space="preserve">  </v>
      </c>
      <c r="AO149" s="35" t="str">
        <f t="shared" si="32"/>
        <v xml:space="preserve">  </v>
      </c>
      <c r="AP149" s="35" t="str">
        <f t="shared" si="32"/>
        <v xml:space="preserve">  </v>
      </c>
      <c r="AQ149" s="227"/>
      <c r="AR149" s="227"/>
      <c r="AS149" s="227"/>
      <c r="AT149" s="227"/>
      <c r="AU149" s="227"/>
      <c r="AV149" s="227"/>
      <c r="AW149" s="227"/>
      <c r="BD149" s="277">
        <f t="shared" si="14"/>
        <v>0</v>
      </c>
      <c r="BE149" s="278">
        <f t="shared" si="15"/>
        <v>0</v>
      </c>
      <c r="BF149" s="279">
        <f t="shared" si="16"/>
        <v>0</v>
      </c>
      <c r="BG149" s="280">
        <f t="shared" si="17"/>
        <v>0</v>
      </c>
      <c r="BH149" s="281">
        <f t="shared" si="18"/>
        <v>0</v>
      </c>
      <c r="BI149" s="282">
        <f t="shared" si="19"/>
        <v>0</v>
      </c>
      <c r="BJ149" s="283" t="str">
        <f t="shared" si="13"/>
        <v>ปรับปรุง</v>
      </c>
      <c r="BK149" s="284">
        <f t="shared" si="20"/>
        <v>3</v>
      </c>
    </row>
    <row r="150" spans="1:63" ht="14.25" customHeight="1">
      <c r="A150" s="34">
        <f t="shared" si="33"/>
        <v>55</v>
      </c>
      <c r="B150" s="34" t="str">
        <f t="shared" si="33"/>
        <v xml:space="preserve">  </v>
      </c>
      <c r="C150" s="35" t="str">
        <f t="shared" si="34"/>
        <v xml:space="preserve">  </v>
      </c>
      <c r="D150" s="35" t="str">
        <f t="shared" si="34"/>
        <v xml:space="preserve">  </v>
      </c>
      <c r="E150" s="35" t="str">
        <f t="shared" si="34"/>
        <v xml:space="preserve">  </v>
      </c>
      <c r="F150" s="35" t="str">
        <f t="shared" si="34"/>
        <v xml:space="preserve">  </v>
      </c>
      <c r="G150" s="35" t="str">
        <f t="shared" si="34"/>
        <v xml:space="preserve">  </v>
      </c>
      <c r="H150" s="35" t="str">
        <f t="shared" si="34"/>
        <v xml:space="preserve">  </v>
      </c>
      <c r="I150" s="35" t="str">
        <f t="shared" si="34"/>
        <v xml:space="preserve">  </v>
      </c>
      <c r="J150" s="35" t="str">
        <f t="shared" si="34"/>
        <v xml:space="preserve">  </v>
      </c>
      <c r="K150" s="35" t="str">
        <f t="shared" si="34"/>
        <v xml:space="preserve">  </v>
      </c>
      <c r="L150" s="35" t="str">
        <f t="shared" si="34"/>
        <v xml:space="preserve">  </v>
      </c>
      <c r="M150" s="35" t="str">
        <f t="shared" si="34"/>
        <v xml:space="preserve">  </v>
      </c>
      <c r="N150" s="35" t="str">
        <f t="shared" si="34"/>
        <v xml:space="preserve">  </v>
      </c>
      <c r="O150" s="35" t="str">
        <f t="shared" si="34"/>
        <v xml:space="preserve">  </v>
      </c>
      <c r="P150" s="35" t="str">
        <f t="shared" si="34"/>
        <v xml:space="preserve">  </v>
      </c>
      <c r="Q150" s="35" t="str">
        <f t="shared" si="34"/>
        <v xml:space="preserve">  </v>
      </c>
      <c r="R150" s="35" t="str">
        <f t="shared" si="34"/>
        <v xml:space="preserve">  </v>
      </c>
      <c r="S150" s="35" t="str">
        <f t="shared" si="34"/>
        <v xml:space="preserve">  </v>
      </c>
      <c r="T150" s="35" t="str">
        <f t="shared" si="34"/>
        <v xml:space="preserve">  </v>
      </c>
      <c r="U150" s="35" t="str">
        <f t="shared" si="34"/>
        <v xml:space="preserve">  </v>
      </c>
      <c r="V150" s="35" t="str">
        <f t="shared" si="34"/>
        <v xml:space="preserve">  </v>
      </c>
      <c r="W150" s="35" t="str">
        <f t="shared" si="34"/>
        <v xml:space="preserve">  </v>
      </c>
      <c r="X150" s="35" t="str">
        <f t="shared" si="34"/>
        <v xml:space="preserve">  </v>
      </c>
      <c r="Y150" s="35" t="str">
        <f t="shared" si="34"/>
        <v xml:space="preserve">  </v>
      </c>
      <c r="Z150" s="35" t="str">
        <f t="shared" si="34"/>
        <v xml:space="preserve">  </v>
      </c>
      <c r="AA150" s="35" t="str">
        <f t="shared" si="34"/>
        <v xml:space="preserve">  </v>
      </c>
      <c r="AB150" s="35" t="str">
        <f t="shared" si="34"/>
        <v xml:space="preserve">  </v>
      </c>
      <c r="AC150" s="35" t="str">
        <f t="shared" si="34"/>
        <v xml:space="preserve">  </v>
      </c>
      <c r="AD150" s="35" t="str">
        <f t="shared" si="34"/>
        <v xml:space="preserve">  </v>
      </c>
      <c r="AE150" s="35" t="str">
        <f t="shared" si="34"/>
        <v xml:space="preserve">  </v>
      </c>
      <c r="AF150" s="35" t="str">
        <f t="shared" si="32"/>
        <v xml:space="preserve">  </v>
      </c>
      <c r="AG150" s="35" t="str">
        <f t="shared" si="32"/>
        <v xml:space="preserve">  </v>
      </c>
      <c r="AH150" s="35" t="str">
        <f t="shared" si="32"/>
        <v xml:space="preserve">  </v>
      </c>
      <c r="AI150" s="35" t="str">
        <f t="shared" si="32"/>
        <v xml:space="preserve">  </v>
      </c>
      <c r="AJ150" s="35" t="str">
        <f t="shared" si="32"/>
        <v xml:space="preserve">  </v>
      </c>
      <c r="AK150" s="35" t="str">
        <f t="shared" si="32"/>
        <v xml:space="preserve">  </v>
      </c>
      <c r="AL150" s="35" t="str">
        <f t="shared" si="32"/>
        <v xml:space="preserve">  </v>
      </c>
      <c r="AM150" s="35" t="str">
        <f t="shared" si="32"/>
        <v xml:space="preserve">  </v>
      </c>
      <c r="AN150" s="35" t="str">
        <f t="shared" si="32"/>
        <v xml:space="preserve">  </v>
      </c>
      <c r="AO150" s="35" t="str">
        <f t="shared" si="32"/>
        <v xml:space="preserve">  </v>
      </c>
      <c r="AP150" s="35" t="str">
        <f t="shared" si="32"/>
        <v xml:space="preserve">  </v>
      </c>
      <c r="AQ150" s="227"/>
      <c r="AR150" s="227"/>
      <c r="AS150" s="227"/>
      <c r="AT150" s="227"/>
      <c r="AU150" s="227"/>
      <c r="AV150" s="227"/>
      <c r="AW150" s="227"/>
      <c r="BD150" s="277">
        <f t="shared" si="14"/>
        <v>0</v>
      </c>
      <c r="BE150" s="278">
        <f t="shared" si="15"/>
        <v>0</v>
      </c>
      <c r="BF150" s="279">
        <f t="shared" si="16"/>
        <v>0</v>
      </c>
      <c r="BG150" s="280">
        <f t="shared" si="17"/>
        <v>0</v>
      </c>
      <c r="BH150" s="281">
        <f t="shared" si="18"/>
        <v>0</v>
      </c>
      <c r="BI150" s="282">
        <f t="shared" si="19"/>
        <v>0</v>
      </c>
      <c r="BJ150" s="283" t="str">
        <f t="shared" si="13"/>
        <v>ปรับปรุง</v>
      </c>
      <c r="BK150" s="284">
        <f t="shared" si="20"/>
        <v>3</v>
      </c>
    </row>
    <row r="151" spans="1:63" ht="14.25" customHeight="1">
      <c r="A151" s="34">
        <f t="shared" si="33"/>
        <v>56</v>
      </c>
      <c r="B151" s="34" t="str">
        <f t="shared" si="33"/>
        <v xml:space="preserve">  </v>
      </c>
      <c r="C151" s="35" t="str">
        <f t="shared" si="34"/>
        <v xml:space="preserve">  </v>
      </c>
      <c r="D151" s="35" t="str">
        <f t="shared" si="34"/>
        <v xml:space="preserve">  </v>
      </c>
      <c r="E151" s="35" t="str">
        <f t="shared" si="34"/>
        <v xml:space="preserve">  </v>
      </c>
      <c r="F151" s="35" t="str">
        <f t="shared" si="34"/>
        <v xml:space="preserve">  </v>
      </c>
      <c r="G151" s="35" t="str">
        <f t="shared" si="34"/>
        <v xml:space="preserve">  </v>
      </c>
      <c r="H151" s="35" t="str">
        <f t="shared" si="34"/>
        <v xml:space="preserve">  </v>
      </c>
      <c r="I151" s="35" t="str">
        <f t="shared" si="34"/>
        <v xml:space="preserve">  </v>
      </c>
      <c r="J151" s="35" t="str">
        <f t="shared" si="34"/>
        <v xml:space="preserve">  </v>
      </c>
      <c r="K151" s="35" t="str">
        <f t="shared" si="34"/>
        <v xml:space="preserve">  </v>
      </c>
      <c r="L151" s="35" t="str">
        <f t="shared" si="34"/>
        <v xml:space="preserve">  </v>
      </c>
      <c r="M151" s="35" t="str">
        <f t="shared" si="34"/>
        <v xml:space="preserve">  </v>
      </c>
      <c r="N151" s="35" t="str">
        <f t="shared" si="34"/>
        <v xml:space="preserve">  </v>
      </c>
      <c r="O151" s="35" t="str">
        <f t="shared" si="34"/>
        <v xml:space="preserve">  </v>
      </c>
      <c r="P151" s="35" t="str">
        <f t="shared" si="34"/>
        <v xml:space="preserve">  </v>
      </c>
      <c r="Q151" s="35" t="str">
        <f t="shared" si="34"/>
        <v xml:space="preserve">  </v>
      </c>
      <c r="R151" s="35" t="str">
        <f t="shared" si="34"/>
        <v xml:space="preserve">  </v>
      </c>
      <c r="S151" s="35" t="str">
        <f t="shared" si="34"/>
        <v xml:space="preserve">  </v>
      </c>
      <c r="T151" s="35" t="str">
        <f t="shared" si="34"/>
        <v xml:space="preserve">  </v>
      </c>
      <c r="U151" s="35" t="str">
        <f t="shared" si="34"/>
        <v xml:space="preserve">  </v>
      </c>
      <c r="V151" s="35" t="str">
        <f t="shared" si="34"/>
        <v xml:space="preserve">  </v>
      </c>
      <c r="W151" s="35" t="str">
        <f t="shared" si="34"/>
        <v xml:space="preserve">  </v>
      </c>
      <c r="X151" s="35" t="str">
        <f t="shared" si="34"/>
        <v xml:space="preserve">  </v>
      </c>
      <c r="Y151" s="35" t="str">
        <f t="shared" si="34"/>
        <v xml:space="preserve">  </v>
      </c>
      <c r="Z151" s="35" t="str">
        <f t="shared" si="34"/>
        <v xml:space="preserve">  </v>
      </c>
      <c r="AA151" s="35" t="str">
        <f t="shared" si="34"/>
        <v xml:space="preserve">  </v>
      </c>
      <c r="AB151" s="35" t="str">
        <f t="shared" si="34"/>
        <v xml:space="preserve">  </v>
      </c>
      <c r="AC151" s="35" t="str">
        <f t="shared" si="34"/>
        <v xml:space="preserve">  </v>
      </c>
      <c r="AD151" s="35" t="str">
        <f t="shared" si="34"/>
        <v xml:space="preserve">  </v>
      </c>
      <c r="AE151" s="35" t="str">
        <f t="shared" si="34"/>
        <v xml:space="preserve">  </v>
      </c>
      <c r="AF151" s="35" t="str">
        <f t="shared" si="32"/>
        <v xml:space="preserve">  </v>
      </c>
      <c r="AG151" s="35" t="str">
        <f t="shared" si="32"/>
        <v xml:space="preserve">  </v>
      </c>
      <c r="AH151" s="35" t="str">
        <f t="shared" si="32"/>
        <v xml:space="preserve">  </v>
      </c>
      <c r="AI151" s="35" t="str">
        <f t="shared" si="32"/>
        <v xml:space="preserve">  </v>
      </c>
      <c r="AJ151" s="35" t="str">
        <f t="shared" si="32"/>
        <v xml:space="preserve">  </v>
      </c>
      <c r="AK151" s="35" t="str">
        <f t="shared" si="32"/>
        <v xml:space="preserve">  </v>
      </c>
      <c r="AL151" s="35" t="str">
        <f t="shared" si="32"/>
        <v xml:space="preserve">  </v>
      </c>
      <c r="AM151" s="35" t="str">
        <f t="shared" si="32"/>
        <v xml:space="preserve">  </v>
      </c>
      <c r="AN151" s="35" t="str">
        <f t="shared" si="32"/>
        <v xml:space="preserve">  </v>
      </c>
      <c r="AO151" s="35" t="str">
        <f t="shared" si="32"/>
        <v xml:space="preserve">  </v>
      </c>
      <c r="AP151" s="35" t="str">
        <f t="shared" si="32"/>
        <v xml:space="preserve">  </v>
      </c>
      <c r="AQ151" s="227"/>
      <c r="AR151" s="227"/>
      <c r="AS151" s="227"/>
      <c r="AT151" s="227"/>
      <c r="AU151" s="227"/>
      <c r="AV151" s="227"/>
      <c r="AW151" s="227"/>
      <c r="BD151" s="277">
        <f t="shared" si="14"/>
        <v>0</v>
      </c>
      <c r="BE151" s="278">
        <f t="shared" si="15"/>
        <v>0</v>
      </c>
      <c r="BF151" s="279">
        <f t="shared" si="16"/>
        <v>0</v>
      </c>
      <c r="BG151" s="280">
        <f t="shared" si="17"/>
        <v>0</v>
      </c>
      <c r="BH151" s="281">
        <f t="shared" si="18"/>
        <v>0</v>
      </c>
      <c r="BI151" s="282">
        <f t="shared" si="19"/>
        <v>0</v>
      </c>
      <c r="BJ151" s="283" t="str">
        <f t="shared" si="13"/>
        <v>ปรับปรุง</v>
      </c>
      <c r="BK151" s="284">
        <f t="shared" si="20"/>
        <v>3</v>
      </c>
    </row>
    <row r="152" spans="1:63" ht="14.25" customHeight="1">
      <c r="A152" s="34">
        <f t="shared" si="33"/>
        <v>57</v>
      </c>
      <c r="B152" s="34" t="str">
        <f t="shared" si="33"/>
        <v xml:space="preserve">  </v>
      </c>
      <c r="C152" s="35" t="str">
        <f t="shared" si="34"/>
        <v xml:space="preserve">  </v>
      </c>
      <c r="D152" s="35" t="str">
        <f t="shared" si="34"/>
        <v xml:space="preserve">  </v>
      </c>
      <c r="E152" s="35" t="str">
        <f t="shared" si="34"/>
        <v xml:space="preserve">  </v>
      </c>
      <c r="F152" s="35" t="str">
        <f t="shared" si="34"/>
        <v xml:space="preserve">  </v>
      </c>
      <c r="G152" s="35" t="str">
        <f t="shared" si="34"/>
        <v xml:space="preserve">  </v>
      </c>
      <c r="H152" s="35" t="str">
        <f t="shared" si="34"/>
        <v xml:space="preserve">  </v>
      </c>
      <c r="I152" s="35" t="str">
        <f t="shared" si="34"/>
        <v xml:space="preserve">  </v>
      </c>
      <c r="J152" s="35" t="str">
        <f t="shared" si="34"/>
        <v xml:space="preserve">  </v>
      </c>
      <c r="K152" s="35" t="str">
        <f t="shared" si="34"/>
        <v xml:space="preserve">  </v>
      </c>
      <c r="L152" s="35" t="str">
        <f t="shared" si="34"/>
        <v xml:space="preserve">  </v>
      </c>
      <c r="M152" s="35" t="str">
        <f t="shared" si="34"/>
        <v xml:space="preserve">  </v>
      </c>
      <c r="N152" s="35" t="str">
        <f t="shared" si="34"/>
        <v xml:space="preserve">  </v>
      </c>
      <c r="O152" s="35" t="str">
        <f t="shared" si="34"/>
        <v xml:space="preserve">  </v>
      </c>
      <c r="P152" s="35" t="str">
        <f t="shared" si="34"/>
        <v xml:space="preserve">  </v>
      </c>
      <c r="Q152" s="35" t="str">
        <f t="shared" si="34"/>
        <v xml:space="preserve">  </v>
      </c>
      <c r="R152" s="35" t="str">
        <f t="shared" si="34"/>
        <v xml:space="preserve">  </v>
      </c>
      <c r="S152" s="35" t="str">
        <f t="shared" si="34"/>
        <v xml:space="preserve">  </v>
      </c>
      <c r="T152" s="35" t="str">
        <f t="shared" si="34"/>
        <v xml:space="preserve">  </v>
      </c>
      <c r="U152" s="35" t="str">
        <f t="shared" si="34"/>
        <v xml:space="preserve">  </v>
      </c>
      <c r="V152" s="35" t="str">
        <f t="shared" si="34"/>
        <v xml:space="preserve">  </v>
      </c>
      <c r="W152" s="35" t="str">
        <f t="shared" si="34"/>
        <v xml:space="preserve">  </v>
      </c>
      <c r="X152" s="35" t="str">
        <f t="shared" si="34"/>
        <v xml:space="preserve">  </v>
      </c>
      <c r="Y152" s="35" t="str">
        <f t="shared" si="34"/>
        <v xml:space="preserve">  </v>
      </c>
      <c r="Z152" s="35" t="str">
        <f t="shared" si="34"/>
        <v xml:space="preserve">  </v>
      </c>
      <c r="AA152" s="35" t="str">
        <f t="shared" si="34"/>
        <v xml:space="preserve">  </v>
      </c>
      <c r="AB152" s="35" t="str">
        <f t="shared" si="34"/>
        <v xml:space="preserve">  </v>
      </c>
      <c r="AC152" s="35" t="str">
        <f t="shared" si="34"/>
        <v xml:space="preserve">  </v>
      </c>
      <c r="AD152" s="35" t="str">
        <f t="shared" si="34"/>
        <v xml:space="preserve">  </v>
      </c>
      <c r="AE152" s="35" t="str">
        <f t="shared" si="34"/>
        <v xml:space="preserve">  </v>
      </c>
      <c r="AF152" s="35" t="str">
        <f t="shared" si="32"/>
        <v xml:space="preserve">  </v>
      </c>
      <c r="AG152" s="35" t="str">
        <f t="shared" si="32"/>
        <v xml:space="preserve">  </v>
      </c>
      <c r="AH152" s="35" t="str">
        <f t="shared" si="32"/>
        <v xml:space="preserve">  </v>
      </c>
      <c r="AI152" s="35" t="str">
        <f t="shared" si="32"/>
        <v xml:space="preserve">  </v>
      </c>
      <c r="AJ152" s="35" t="str">
        <f t="shared" si="32"/>
        <v xml:space="preserve">  </v>
      </c>
      <c r="AK152" s="35" t="str">
        <f t="shared" si="32"/>
        <v xml:space="preserve">  </v>
      </c>
      <c r="AL152" s="35" t="str">
        <f t="shared" si="32"/>
        <v xml:space="preserve">  </v>
      </c>
      <c r="AM152" s="35" t="str">
        <f t="shared" si="32"/>
        <v xml:space="preserve">  </v>
      </c>
      <c r="AN152" s="35" t="str">
        <f t="shared" si="32"/>
        <v xml:space="preserve">  </v>
      </c>
      <c r="AO152" s="35" t="str">
        <f t="shared" si="32"/>
        <v xml:space="preserve">  </v>
      </c>
      <c r="AP152" s="35" t="str">
        <f t="shared" si="32"/>
        <v xml:space="preserve">  </v>
      </c>
      <c r="AQ152" s="227"/>
      <c r="AR152" s="227"/>
      <c r="AS152" s="227"/>
      <c r="AT152" s="227"/>
      <c r="AU152" s="227"/>
      <c r="AV152" s="227"/>
      <c r="AW152" s="227"/>
      <c r="BD152" s="277">
        <f t="shared" si="14"/>
        <v>0</v>
      </c>
      <c r="BE152" s="278">
        <f t="shared" si="15"/>
        <v>0</v>
      </c>
      <c r="BF152" s="279">
        <f t="shared" si="16"/>
        <v>0</v>
      </c>
      <c r="BG152" s="280">
        <f t="shared" si="17"/>
        <v>0</v>
      </c>
      <c r="BH152" s="281">
        <f t="shared" si="18"/>
        <v>0</v>
      </c>
      <c r="BI152" s="282">
        <f t="shared" si="19"/>
        <v>0</v>
      </c>
      <c r="BJ152" s="283" t="str">
        <f t="shared" si="13"/>
        <v>ปรับปรุง</v>
      </c>
      <c r="BK152" s="284">
        <f t="shared" si="20"/>
        <v>3</v>
      </c>
    </row>
    <row r="153" spans="1:63" ht="14.25" customHeight="1">
      <c r="A153" s="34">
        <f t="shared" si="33"/>
        <v>58</v>
      </c>
      <c r="B153" s="34" t="str">
        <f t="shared" si="33"/>
        <v xml:space="preserve">  </v>
      </c>
      <c r="C153" s="35" t="str">
        <f t="shared" si="34"/>
        <v xml:space="preserve">  </v>
      </c>
      <c r="D153" s="35" t="str">
        <f t="shared" si="34"/>
        <v xml:space="preserve">  </v>
      </c>
      <c r="E153" s="35" t="str">
        <f t="shared" si="34"/>
        <v xml:space="preserve">  </v>
      </c>
      <c r="F153" s="35" t="str">
        <f t="shared" si="34"/>
        <v xml:space="preserve">  </v>
      </c>
      <c r="G153" s="35" t="str">
        <f t="shared" si="34"/>
        <v xml:space="preserve">  </v>
      </c>
      <c r="H153" s="35" t="str">
        <f t="shared" si="34"/>
        <v xml:space="preserve">  </v>
      </c>
      <c r="I153" s="35" t="str">
        <f t="shared" si="34"/>
        <v xml:space="preserve">  </v>
      </c>
      <c r="J153" s="35" t="str">
        <f t="shared" si="34"/>
        <v xml:space="preserve">  </v>
      </c>
      <c r="K153" s="35" t="str">
        <f t="shared" si="34"/>
        <v xml:space="preserve">  </v>
      </c>
      <c r="L153" s="35" t="str">
        <f t="shared" si="34"/>
        <v xml:space="preserve">  </v>
      </c>
      <c r="M153" s="35" t="str">
        <f t="shared" si="34"/>
        <v xml:space="preserve">  </v>
      </c>
      <c r="N153" s="35" t="str">
        <f t="shared" si="34"/>
        <v xml:space="preserve">  </v>
      </c>
      <c r="O153" s="35" t="str">
        <f t="shared" si="34"/>
        <v xml:space="preserve">  </v>
      </c>
      <c r="P153" s="35" t="str">
        <f t="shared" si="34"/>
        <v xml:space="preserve">  </v>
      </c>
      <c r="Q153" s="35" t="str">
        <f t="shared" si="34"/>
        <v xml:space="preserve">  </v>
      </c>
      <c r="R153" s="35" t="str">
        <f t="shared" si="34"/>
        <v xml:space="preserve">  </v>
      </c>
      <c r="S153" s="35" t="str">
        <f t="shared" si="34"/>
        <v xml:space="preserve">  </v>
      </c>
      <c r="T153" s="35" t="str">
        <f t="shared" si="34"/>
        <v xml:space="preserve">  </v>
      </c>
      <c r="U153" s="35" t="str">
        <f t="shared" si="34"/>
        <v xml:space="preserve">  </v>
      </c>
      <c r="V153" s="35" t="str">
        <f t="shared" si="34"/>
        <v xml:space="preserve">  </v>
      </c>
      <c r="W153" s="35" t="str">
        <f t="shared" si="34"/>
        <v xml:space="preserve">  </v>
      </c>
      <c r="X153" s="35" t="str">
        <f t="shared" si="34"/>
        <v xml:space="preserve">  </v>
      </c>
      <c r="Y153" s="35" t="str">
        <f t="shared" si="34"/>
        <v xml:space="preserve">  </v>
      </c>
      <c r="Z153" s="35" t="str">
        <f t="shared" si="34"/>
        <v xml:space="preserve">  </v>
      </c>
      <c r="AA153" s="35" t="str">
        <f>IF(AA66&lt;=0,"  ",IF(AA66=AA$7,AA$6,0))</f>
        <v xml:space="preserve">  </v>
      </c>
      <c r="AB153" s="35" t="str">
        <f>IF(AB66&lt;=0,"  ",IF(AB66=AB$7,AB$6,0))</f>
        <v xml:space="preserve">  </v>
      </c>
      <c r="AC153" s="35" t="str">
        <f>IF(AC66&lt;=0,"  ",IF(AC66=AC$7,AC$6,0))</f>
        <v xml:space="preserve">  </v>
      </c>
      <c r="AD153" s="35" t="str">
        <f>IF(AD66&lt;=0,"  ",IF(AD66=AD$7,AD$6,0))</f>
        <v xml:space="preserve">  </v>
      </c>
      <c r="AE153" s="35" t="str">
        <f>IF(AE66&lt;=0,"  ",IF(AE66=AE$7,AE$6,0))</f>
        <v xml:space="preserve">  </v>
      </c>
      <c r="AF153" s="35" t="str">
        <f t="shared" si="32"/>
        <v xml:space="preserve">  </v>
      </c>
      <c r="AG153" s="35" t="str">
        <f t="shared" si="32"/>
        <v xml:space="preserve">  </v>
      </c>
      <c r="AH153" s="35" t="str">
        <f t="shared" si="32"/>
        <v xml:space="preserve">  </v>
      </c>
      <c r="AI153" s="35" t="str">
        <f t="shared" si="32"/>
        <v xml:space="preserve">  </v>
      </c>
      <c r="AJ153" s="35" t="str">
        <f t="shared" si="32"/>
        <v xml:space="preserve">  </v>
      </c>
      <c r="AK153" s="35" t="str">
        <f t="shared" ref="AF153:AP155" si="35">IF(AK66&lt;=0,"  ",IF(AK66=AK$7,AK$6,0))</f>
        <v xml:space="preserve">  </v>
      </c>
      <c r="AL153" s="35" t="str">
        <f t="shared" si="35"/>
        <v xml:space="preserve">  </v>
      </c>
      <c r="AM153" s="35" t="str">
        <f t="shared" si="35"/>
        <v xml:space="preserve">  </v>
      </c>
      <c r="AN153" s="35" t="str">
        <f t="shared" si="35"/>
        <v xml:space="preserve">  </v>
      </c>
      <c r="AO153" s="35" t="str">
        <f t="shared" si="35"/>
        <v xml:space="preserve">  </v>
      </c>
      <c r="AP153" s="35" t="str">
        <f t="shared" si="35"/>
        <v xml:space="preserve">  </v>
      </c>
      <c r="AQ153" s="227"/>
      <c r="AR153" s="227"/>
      <c r="AS153" s="227"/>
      <c r="AT153" s="227"/>
      <c r="AU153" s="227"/>
      <c r="AV153" s="227"/>
      <c r="AW153" s="227"/>
      <c r="BD153" s="277">
        <f t="shared" si="14"/>
        <v>0</v>
      </c>
      <c r="BE153" s="278">
        <f t="shared" si="15"/>
        <v>0</v>
      </c>
      <c r="BF153" s="279">
        <f t="shared" si="16"/>
        <v>0</v>
      </c>
      <c r="BG153" s="280">
        <f t="shared" si="17"/>
        <v>0</v>
      </c>
      <c r="BH153" s="281">
        <f t="shared" si="18"/>
        <v>0</v>
      </c>
      <c r="BI153" s="282">
        <f t="shared" si="19"/>
        <v>0</v>
      </c>
      <c r="BJ153" s="283" t="str">
        <f t="shared" si="13"/>
        <v>ปรับปรุง</v>
      </c>
      <c r="BK153" s="284">
        <f t="shared" si="20"/>
        <v>3</v>
      </c>
    </row>
    <row r="154" spans="1:63" ht="14.25" customHeight="1">
      <c r="A154" s="34">
        <f t="shared" si="33"/>
        <v>59</v>
      </c>
      <c r="B154" s="34" t="str">
        <f t="shared" si="33"/>
        <v xml:space="preserve">  </v>
      </c>
      <c r="C154" s="35" t="str">
        <f t="shared" ref="C154:AE155" si="36">IF(C67&lt;=0,"  ",IF(C67=C$7,C$6,0))</f>
        <v xml:space="preserve">  </v>
      </c>
      <c r="D154" s="35" t="str">
        <f t="shared" si="36"/>
        <v xml:space="preserve">  </v>
      </c>
      <c r="E154" s="35" t="str">
        <f t="shared" si="36"/>
        <v xml:space="preserve">  </v>
      </c>
      <c r="F154" s="35" t="str">
        <f t="shared" si="36"/>
        <v xml:space="preserve">  </v>
      </c>
      <c r="G154" s="35" t="str">
        <f t="shared" si="36"/>
        <v xml:space="preserve">  </v>
      </c>
      <c r="H154" s="35" t="str">
        <f t="shared" si="36"/>
        <v xml:space="preserve">  </v>
      </c>
      <c r="I154" s="35" t="str">
        <f t="shared" si="36"/>
        <v xml:space="preserve">  </v>
      </c>
      <c r="J154" s="35" t="str">
        <f t="shared" si="36"/>
        <v xml:space="preserve">  </v>
      </c>
      <c r="K154" s="35" t="str">
        <f t="shared" si="36"/>
        <v xml:space="preserve">  </v>
      </c>
      <c r="L154" s="35" t="str">
        <f t="shared" si="36"/>
        <v xml:space="preserve">  </v>
      </c>
      <c r="M154" s="35" t="str">
        <f t="shared" si="36"/>
        <v xml:space="preserve">  </v>
      </c>
      <c r="N154" s="35" t="str">
        <f t="shared" si="36"/>
        <v xml:space="preserve">  </v>
      </c>
      <c r="O154" s="35" t="str">
        <f t="shared" si="36"/>
        <v xml:space="preserve">  </v>
      </c>
      <c r="P154" s="35" t="str">
        <f t="shared" si="36"/>
        <v xml:space="preserve">  </v>
      </c>
      <c r="Q154" s="35" t="str">
        <f t="shared" si="36"/>
        <v xml:space="preserve">  </v>
      </c>
      <c r="R154" s="35" t="str">
        <f t="shared" si="36"/>
        <v xml:space="preserve">  </v>
      </c>
      <c r="S154" s="35" t="str">
        <f t="shared" si="36"/>
        <v xml:space="preserve">  </v>
      </c>
      <c r="T154" s="35" t="str">
        <f t="shared" si="36"/>
        <v xml:space="preserve">  </v>
      </c>
      <c r="U154" s="35" t="str">
        <f t="shared" si="36"/>
        <v xml:space="preserve">  </v>
      </c>
      <c r="V154" s="35" t="str">
        <f t="shared" si="36"/>
        <v xml:space="preserve">  </v>
      </c>
      <c r="W154" s="35" t="str">
        <f t="shared" si="36"/>
        <v xml:space="preserve">  </v>
      </c>
      <c r="X154" s="35" t="str">
        <f t="shared" si="36"/>
        <v xml:space="preserve">  </v>
      </c>
      <c r="Y154" s="35" t="str">
        <f t="shared" si="36"/>
        <v xml:space="preserve">  </v>
      </c>
      <c r="Z154" s="35" t="str">
        <f t="shared" si="36"/>
        <v xml:space="preserve">  </v>
      </c>
      <c r="AA154" s="35" t="str">
        <f t="shared" si="36"/>
        <v xml:space="preserve">  </v>
      </c>
      <c r="AB154" s="35" t="str">
        <f t="shared" si="36"/>
        <v xml:space="preserve">  </v>
      </c>
      <c r="AC154" s="35" t="str">
        <f t="shared" si="36"/>
        <v xml:space="preserve">  </v>
      </c>
      <c r="AD154" s="35" t="str">
        <f t="shared" si="36"/>
        <v xml:space="preserve">  </v>
      </c>
      <c r="AE154" s="35" t="str">
        <f t="shared" si="36"/>
        <v xml:space="preserve">  </v>
      </c>
      <c r="AF154" s="35" t="str">
        <f t="shared" si="35"/>
        <v xml:space="preserve">  </v>
      </c>
      <c r="AG154" s="35" t="str">
        <f t="shared" si="35"/>
        <v xml:space="preserve">  </v>
      </c>
      <c r="AH154" s="35" t="str">
        <f t="shared" si="35"/>
        <v xml:space="preserve">  </v>
      </c>
      <c r="AI154" s="35" t="str">
        <f t="shared" si="35"/>
        <v xml:space="preserve">  </v>
      </c>
      <c r="AJ154" s="35" t="str">
        <f t="shared" si="35"/>
        <v xml:space="preserve">  </v>
      </c>
      <c r="AK154" s="35" t="str">
        <f t="shared" si="35"/>
        <v xml:space="preserve">  </v>
      </c>
      <c r="AL154" s="35" t="str">
        <f t="shared" si="35"/>
        <v xml:space="preserve">  </v>
      </c>
      <c r="AM154" s="35" t="str">
        <f t="shared" si="35"/>
        <v xml:space="preserve">  </v>
      </c>
      <c r="AN154" s="35" t="str">
        <f t="shared" si="35"/>
        <v xml:space="preserve">  </v>
      </c>
      <c r="AO154" s="35" t="str">
        <f t="shared" si="35"/>
        <v xml:space="preserve">  </v>
      </c>
      <c r="AP154" s="35" t="str">
        <f t="shared" si="35"/>
        <v xml:space="preserve">  </v>
      </c>
      <c r="AQ154" s="227"/>
      <c r="AR154" s="227"/>
      <c r="AS154" s="227"/>
      <c r="AT154" s="227"/>
      <c r="AU154" s="227"/>
      <c r="AV154" s="227"/>
      <c r="AW154" s="227"/>
      <c r="BD154" s="277">
        <f t="shared" si="14"/>
        <v>0</v>
      </c>
      <c r="BE154" s="278">
        <f t="shared" si="15"/>
        <v>0</v>
      </c>
      <c r="BF154" s="279">
        <f t="shared" si="16"/>
        <v>0</v>
      </c>
      <c r="BG154" s="280">
        <f t="shared" si="17"/>
        <v>0</v>
      </c>
      <c r="BH154" s="281">
        <f t="shared" si="18"/>
        <v>0</v>
      </c>
      <c r="BI154" s="282">
        <f t="shared" si="19"/>
        <v>0</v>
      </c>
      <c r="BJ154" s="283" t="str">
        <f t="shared" si="13"/>
        <v>ปรับปรุง</v>
      </c>
      <c r="BK154" s="284">
        <f t="shared" si="20"/>
        <v>3</v>
      </c>
    </row>
    <row r="155" spans="1:63" ht="14.25" customHeight="1">
      <c r="A155" s="37">
        <f t="shared" si="33"/>
        <v>60</v>
      </c>
      <c r="B155" s="37" t="str">
        <f t="shared" si="33"/>
        <v xml:space="preserve">  </v>
      </c>
      <c r="C155" s="35" t="str">
        <f t="shared" si="36"/>
        <v xml:space="preserve">  </v>
      </c>
      <c r="D155" s="35" t="str">
        <f t="shared" si="36"/>
        <v xml:space="preserve">  </v>
      </c>
      <c r="E155" s="35" t="str">
        <f t="shared" si="36"/>
        <v xml:space="preserve">  </v>
      </c>
      <c r="F155" s="35" t="str">
        <f t="shared" si="36"/>
        <v xml:space="preserve">  </v>
      </c>
      <c r="G155" s="35" t="str">
        <f t="shared" si="36"/>
        <v xml:space="preserve">  </v>
      </c>
      <c r="H155" s="35" t="str">
        <f t="shared" si="36"/>
        <v xml:space="preserve">  </v>
      </c>
      <c r="I155" s="35" t="str">
        <f t="shared" si="36"/>
        <v xml:space="preserve">  </v>
      </c>
      <c r="J155" s="35" t="str">
        <f t="shared" si="36"/>
        <v xml:space="preserve">  </v>
      </c>
      <c r="K155" s="35" t="str">
        <f t="shared" si="36"/>
        <v xml:space="preserve">  </v>
      </c>
      <c r="L155" s="35" t="str">
        <f t="shared" si="36"/>
        <v xml:space="preserve">  </v>
      </c>
      <c r="M155" s="35" t="str">
        <f t="shared" si="36"/>
        <v xml:space="preserve">  </v>
      </c>
      <c r="N155" s="35" t="str">
        <f t="shared" si="36"/>
        <v xml:space="preserve">  </v>
      </c>
      <c r="O155" s="35" t="str">
        <f t="shared" si="36"/>
        <v xml:space="preserve">  </v>
      </c>
      <c r="P155" s="35" t="str">
        <f t="shared" si="36"/>
        <v xml:space="preserve">  </v>
      </c>
      <c r="Q155" s="35" t="str">
        <f t="shared" si="36"/>
        <v xml:space="preserve">  </v>
      </c>
      <c r="R155" s="35" t="str">
        <f t="shared" si="36"/>
        <v xml:space="preserve">  </v>
      </c>
      <c r="S155" s="35" t="str">
        <f t="shared" si="36"/>
        <v xml:space="preserve">  </v>
      </c>
      <c r="T155" s="35" t="str">
        <f t="shared" si="36"/>
        <v xml:space="preserve">  </v>
      </c>
      <c r="U155" s="35" t="str">
        <f t="shared" si="36"/>
        <v xml:space="preserve">  </v>
      </c>
      <c r="V155" s="35" t="str">
        <f t="shared" si="36"/>
        <v xml:space="preserve">  </v>
      </c>
      <c r="W155" s="35" t="str">
        <f t="shared" si="36"/>
        <v xml:space="preserve">  </v>
      </c>
      <c r="X155" s="35" t="str">
        <f t="shared" si="36"/>
        <v xml:space="preserve">  </v>
      </c>
      <c r="Y155" s="35" t="str">
        <f t="shared" si="36"/>
        <v xml:space="preserve">  </v>
      </c>
      <c r="Z155" s="35" t="str">
        <f t="shared" si="36"/>
        <v xml:space="preserve">  </v>
      </c>
      <c r="AA155" s="35" t="str">
        <f t="shared" si="36"/>
        <v xml:space="preserve">  </v>
      </c>
      <c r="AB155" s="35" t="str">
        <f t="shared" si="36"/>
        <v xml:space="preserve">  </v>
      </c>
      <c r="AC155" s="35" t="str">
        <f t="shared" si="36"/>
        <v xml:space="preserve">  </v>
      </c>
      <c r="AD155" s="35" t="str">
        <f t="shared" si="36"/>
        <v xml:space="preserve">  </v>
      </c>
      <c r="AE155" s="35" t="str">
        <f t="shared" si="36"/>
        <v xml:space="preserve">  </v>
      </c>
      <c r="AF155" s="35" t="str">
        <f t="shared" si="35"/>
        <v xml:space="preserve">  </v>
      </c>
      <c r="AG155" s="35" t="str">
        <f t="shared" si="35"/>
        <v xml:space="preserve">  </v>
      </c>
      <c r="AH155" s="35" t="str">
        <f t="shared" si="35"/>
        <v xml:space="preserve">  </v>
      </c>
      <c r="AI155" s="35" t="str">
        <f t="shared" si="35"/>
        <v xml:space="preserve">  </v>
      </c>
      <c r="AJ155" s="35" t="str">
        <f t="shared" si="35"/>
        <v xml:space="preserve">  </v>
      </c>
      <c r="AK155" s="35" t="str">
        <f t="shared" si="35"/>
        <v xml:space="preserve">  </v>
      </c>
      <c r="AL155" s="35" t="str">
        <f t="shared" si="35"/>
        <v xml:space="preserve">  </v>
      </c>
      <c r="AM155" s="35" t="str">
        <f t="shared" si="35"/>
        <v xml:space="preserve">  </v>
      </c>
      <c r="AN155" s="35" t="str">
        <f t="shared" si="35"/>
        <v xml:space="preserve">  </v>
      </c>
      <c r="AO155" s="35" t="str">
        <f t="shared" si="35"/>
        <v xml:space="preserve">  </v>
      </c>
      <c r="AP155" s="35" t="str">
        <f t="shared" si="35"/>
        <v xml:space="preserve">  </v>
      </c>
      <c r="AQ155" s="227"/>
      <c r="AR155" s="227"/>
      <c r="AS155" s="227"/>
      <c r="AT155" s="227"/>
      <c r="AU155" s="227"/>
      <c r="AV155" s="227"/>
      <c r="AW155" s="227"/>
      <c r="BD155" s="277">
        <f t="shared" si="14"/>
        <v>0</v>
      </c>
      <c r="BE155" s="278">
        <f t="shared" si="15"/>
        <v>0</v>
      </c>
      <c r="BF155" s="279">
        <f t="shared" si="16"/>
        <v>0</v>
      </c>
      <c r="BG155" s="280">
        <f t="shared" si="17"/>
        <v>0</v>
      </c>
      <c r="BH155" s="281">
        <f t="shared" si="18"/>
        <v>0</v>
      </c>
      <c r="BI155" s="290">
        <f t="shared" si="19"/>
        <v>0</v>
      </c>
      <c r="BJ155" s="291" t="str">
        <f t="shared" si="13"/>
        <v>ปรับปรุง</v>
      </c>
      <c r="BK155" s="292">
        <f t="shared" si="20"/>
        <v>3</v>
      </c>
    </row>
    <row r="156" spans="1:63" ht="33.75" customHeight="1">
      <c r="A156" s="381" t="s">
        <v>5</v>
      </c>
      <c r="B156" s="381"/>
      <c r="C156" s="39">
        <f>SUM(C96:C155)</f>
        <v>2.5</v>
      </c>
      <c r="D156" s="39">
        <f t="shared" ref="D156:AP156" si="37">SUM(D96:D155)</f>
        <v>2.5</v>
      </c>
      <c r="E156" s="39">
        <f t="shared" si="37"/>
        <v>2.5</v>
      </c>
      <c r="F156" s="39">
        <f t="shared" si="37"/>
        <v>5</v>
      </c>
      <c r="G156" s="39">
        <f t="shared" si="37"/>
        <v>2.5</v>
      </c>
      <c r="H156" s="39">
        <f t="shared" si="37"/>
        <v>5</v>
      </c>
      <c r="I156" s="39">
        <f t="shared" si="37"/>
        <v>2.5</v>
      </c>
      <c r="J156" s="39">
        <f t="shared" si="37"/>
        <v>2.5</v>
      </c>
      <c r="K156" s="39">
        <f t="shared" si="37"/>
        <v>2.5</v>
      </c>
      <c r="L156" s="39">
        <f t="shared" si="37"/>
        <v>2.5</v>
      </c>
      <c r="M156" s="39">
        <f t="shared" si="37"/>
        <v>2.5</v>
      </c>
      <c r="N156" s="39">
        <f t="shared" si="37"/>
        <v>2.5</v>
      </c>
      <c r="O156" s="39">
        <f t="shared" si="37"/>
        <v>2.5</v>
      </c>
      <c r="P156" s="39">
        <f t="shared" si="37"/>
        <v>2.5</v>
      </c>
      <c r="Q156" s="39">
        <f t="shared" si="37"/>
        <v>2.5</v>
      </c>
      <c r="R156" s="39">
        <f t="shared" si="37"/>
        <v>2.5</v>
      </c>
      <c r="S156" s="39">
        <f t="shared" si="37"/>
        <v>2.5</v>
      </c>
      <c r="T156" s="39">
        <f t="shared" si="37"/>
        <v>5</v>
      </c>
      <c r="U156" s="39">
        <f t="shared" si="37"/>
        <v>2.5</v>
      </c>
      <c r="V156" s="39">
        <f t="shared" si="37"/>
        <v>2.5</v>
      </c>
      <c r="W156" s="39">
        <f t="shared" si="37"/>
        <v>5</v>
      </c>
      <c r="X156" s="39">
        <f t="shared" si="37"/>
        <v>2.5</v>
      </c>
      <c r="Y156" s="39">
        <f t="shared" si="37"/>
        <v>2.5</v>
      </c>
      <c r="Z156" s="39">
        <f t="shared" si="37"/>
        <v>2.5</v>
      </c>
      <c r="AA156" s="39">
        <f t="shared" si="37"/>
        <v>2.5</v>
      </c>
      <c r="AB156" s="39">
        <f t="shared" si="37"/>
        <v>2.5</v>
      </c>
      <c r="AC156" s="39">
        <f t="shared" si="37"/>
        <v>2.5</v>
      </c>
      <c r="AD156" s="39">
        <f t="shared" si="37"/>
        <v>5</v>
      </c>
      <c r="AE156" s="39">
        <f t="shared" si="37"/>
        <v>2.5</v>
      </c>
      <c r="AF156" s="39">
        <f t="shared" si="37"/>
        <v>5</v>
      </c>
      <c r="AG156" s="39">
        <f t="shared" si="37"/>
        <v>2.5</v>
      </c>
      <c r="AH156" s="39">
        <f t="shared" si="37"/>
        <v>2.5</v>
      </c>
      <c r="AI156" s="39">
        <f t="shared" si="37"/>
        <v>2.5</v>
      </c>
      <c r="AJ156" s="39">
        <f t="shared" si="37"/>
        <v>5</v>
      </c>
      <c r="AK156" s="39">
        <f t="shared" si="37"/>
        <v>2.5</v>
      </c>
      <c r="AL156" s="39">
        <f t="shared" si="37"/>
        <v>5</v>
      </c>
      <c r="AM156" s="39">
        <f t="shared" si="37"/>
        <v>2.5</v>
      </c>
      <c r="AN156" s="39">
        <f t="shared" si="37"/>
        <v>2.5</v>
      </c>
      <c r="AO156" s="39">
        <f t="shared" si="37"/>
        <v>2.5</v>
      </c>
      <c r="AP156" s="39">
        <f t="shared" si="37"/>
        <v>2.5</v>
      </c>
      <c r="AQ156" s="227"/>
      <c r="AR156" s="227"/>
      <c r="AS156" s="227"/>
      <c r="AT156" s="227"/>
      <c r="AU156" s="227"/>
      <c r="AV156" s="227"/>
      <c r="AW156" s="227"/>
      <c r="BD156" s="218">
        <f t="shared" ref="BD156:BI156" si="38">SUM(BD96:BD155)</f>
        <v>27.5</v>
      </c>
      <c r="BE156" s="218">
        <f t="shared" si="38"/>
        <v>20</v>
      </c>
      <c r="BF156" s="218">
        <f t="shared" si="38"/>
        <v>22.5</v>
      </c>
      <c r="BG156" s="218">
        <f t="shared" si="38"/>
        <v>20</v>
      </c>
      <c r="BH156" s="218">
        <f t="shared" si="38"/>
        <v>30</v>
      </c>
      <c r="BI156" s="218">
        <f t="shared" si="38"/>
        <v>120</v>
      </c>
      <c r="BJ156" s="348"/>
      <c r="BK156" s="348"/>
    </row>
    <row r="157" spans="1:63" ht="30" customHeight="1">
      <c r="A157" s="373" t="s">
        <v>8</v>
      </c>
      <c r="B157" s="373"/>
      <c r="C157" s="40">
        <f t="shared" ref="C157:AP157" si="39">(C156*100)/(C6*$A$75)</f>
        <v>4.5454545454545459</v>
      </c>
      <c r="D157" s="40">
        <f t="shared" si="39"/>
        <v>4.5454545454545459</v>
      </c>
      <c r="E157" s="40">
        <f t="shared" si="39"/>
        <v>4.5454545454545459</v>
      </c>
      <c r="F157" s="40">
        <f t="shared" si="39"/>
        <v>9.0909090909090917</v>
      </c>
      <c r="G157" s="40">
        <f t="shared" si="39"/>
        <v>4.5454545454545459</v>
      </c>
      <c r="H157" s="40">
        <f t="shared" si="39"/>
        <v>9.0909090909090917</v>
      </c>
      <c r="I157" s="40">
        <f t="shared" si="39"/>
        <v>4.5454545454545459</v>
      </c>
      <c r="J157" s="40">
        <f t="shared" si="39"/>
        <v>4.5454545454545459</v>
      </c>
      <c r="K157" s="40">
        <f t="shared" si="39"/>
        <v>4.5454545454545459</v>
      </c>
      <c r="L157" s="40">
        <f t="shared" si="39"/>
        <v>4.5454545454545459</v>
      </c>
      <c r="M157" s="40">
        <f t="shared" si="39"/>
        <v>4.5454545454545459</v>
      </c>
      <c r="N157" s="40">
        <f t="shared" si="39"/>
        <v>4.5454545454545459</v>
      </c>
      <c r="O157" s="40">
        <f t="shared" si="39"/>
        <v>4.5454545454545459</v>
      </c>
      <c r="P157" s="40">
        <f t="shared" si="39"/>
        <v>4.5454545454545459</v>
      </c>
      <c r="Q157" s="40">
        <f t="shared" si="39"/>
        <v>4.5454545454545459</v>
      </c>
      <c r="R157" s="40">
        <f t="shared" si="39"/>
        <v>4.5454545454545459</v>
      </c>
      <c r="S157" s="40">
        <f t="shared" si="39"/>
        <v>4.5454545454545459</v>
      </c>
      <c r="T157" s="40">
        <f t="shared" si="39"/>
        <v>9.0909090909090917</v>
      </c>
      <c r="U157" s="40">
        <f t="shared" si="39"/>
        <v>4.5454545454545459</v>
      </c>
      <c r="V157" s="40">
        <f t="shared" si="39"/>
        <v>4.5454545454545459</v>
      </c>
      <c r="W157" s="40">
        <f t="shared" si="39"/>
        <v>9.0909090909090917</v>
      </c>
      <c r="X157" s="40">
        <f t="shared" si="39"/>
        <v>4.5454545454545459</v>
      </c>
      <c r="Y157" s="40">
        <f t="shared" si="39"/>
        <v>4.5454545454545459</v>
      </c>
      <c r="Z157" s="40">
        <f t="shared" si="39"/>
        <v>4.5454545454545459</v>
      </c>
      <c r="AA157" s="40">
        <f t="shared" si="39"/>
        <v>4.5454545454545459</v>
      </c>
      <c r="AB157" s="40">
        <f t="shared" si="39"/>
        <v>4.5454545454545459</v>
      </c>
      <c r="AC157" s="40">
        <f t="shared" si="39"/>
        <v>4.5454545454545459</v>
      </c>
      <c r="AD157" s="40">
        <f t="shared" si="39"/>
        <v>9.0909090909090917</v>
      </c>
      <c r="AE157" s="40">
        <f t="shared" si="39"/>
        <v>4.5454545454545459</v>
      </c>
      <c r="AF157" s="40">
        <f t="shared" si="39"/>
        <v>9.0909090909090917</v>
      </c>
      <c r="AG157" s="40">
        <f t="shared" si="39"/>
        <v>4.5454545454545459</v>
      </c>
      <c r="AH157" s="40">
        <f t="shared" si="39"/>
        <v>4.5454545454545459</v>
      </c>
      <c r="AI157" s="40">
        <f t="shared" si="39"/>
        <v>4.5454545454545459</v>
      </c>
      <c r="AJ157" s="40">
        <f t="shared" si="39"/>
        <v>9.0909090909090917</v>
      </c>
      <c r="AK157" s="40">
        <f t="shared" si="39"/>
        <v>4.5454545454545459</v>
      </c>
      <c r="AL157" s="40">
        <f t="shared" si="39"/>
        <v>9.0909090909090917</v>
      </c>
      <c r="AM157" s="40">
        <f t="shared" si="39"/>
        <v>4.5454545454545459</v>
      </c>
      <c r="AN157" s="40">
        <f t="shared" si="39"/>
        <v>4.5454545454545459</v>
      </c>
      <c r="AO157" s="40">
        <f t="shared" si="39"/>
        <v>4.5454545454545459</v>
      </c>
      <c r="AP157" s="40">
        <f t="shared" si="39"/>
        <v>4.5454545454545459</v>
      </c>
      <c r="AQ157" s="227"/>
      <c r="AR157" s="227"/>
      <c r="AS157" s="227"/>
      <c r="AT157" s="227"/>
      <c r="AU157" s="227"/>
      <c r="AV157" s="227"/>
      <c r="AW157" s="227"/>
      <c r="BD157" s="219">
        <f t="shared" ref="BD157:BI157" si="40">(BD156*100)/(BD93*$A$75)</f>
        <v>6.25</v>
      </c>
      <c r="BE157" s="219">
        <f t="shared" si="40"/>
        <v>4.5454545454545459</v>
      </c>
      <c r="BF157" s="219">
        <f t="shared" si="40"/>
        <v>5.1136363636363633</v>
      </c>
      <c r="BG157" s="219">
        <f t="shared" si="40"/>
        <v>5.1948051948051948</v>
      </c>
      <c r="BH157" s="219">
        <f t="shared" si="40"/>
        <v>6.0606060606060606</v>
      </c>
      <c r="BI157" s="219">
        <f t="shared" si="40"/>
        <v>5.4545454545454541</v>
      </c>
      <c r="BJ157" s="348"/>
      <c r="BK157" s="348"/>
    </row>
  </sheetData>
  <sheetProtection password="8D30" sheet="1" objects="1" scenarios="1" formatCells="0" formatColumns="0" formatRows="0"/>
  <mergeCells count="27">
    <mergeCell ref="BD91:BK91"/>
    <mergeCell ref="BJ92:BJ95"/>
    <mergeCell ref="BK92:BK95"/>
    <mergeCell ref="BI94:BI95"/>
    <mergeCell ref="BJ156:BK157"/>
    <mergeCell ref="A1:X1"/>
    <mergeCell ref="A3:X3"/>
    <mergeCell ref="A88:X88"/>
    <mergeCell ref="A90:X90"/>
    <mergeCell ref="A2:X2"/>
    <mergeCell ref="A71:B71"/>
    <mergeCell ref="A72:B72"/>
    <mergeCell ref="A73:B73"/>
    <mergeCell ref="A74:B74"/>
    <mergeCell ref="A76:B76"/>
    <mergeCell ref="A4:X4"/>
    <mergeCell ref="C5:AP5"/>
    <mergeCell ref="A69:B69"/>
    <mergeCell ref="A70:B70"/>
    <mergeCell ref="A156:B156"/>
    <mergeCell ref="A157:B157"/>
    <mergeCell ref="A92:A95"/>
    <mergeCell ref="C92:AP92"/>
    <mergeCell ref="A77:B77"/>
    <mergeCell ref="A79:B79"/>
    <mergeCell ref="A89:X89"/>
    <mergeCell ref="A91:X91"/>
  </mergeCells>
  <conditionalFormatting sqref="C69:AP75 C96:AW155">
    <cfRule type="cellIs" dxfId="10" priority="27" operator="equal">
      <formula>0</formula>
    </cfRule>
  </conditionalFormatting>
  <conditionalFormatting sqref="C10:AP68">
    <cfRule type="cellIs" dxfId="9" priority="2" operator="equal">
      <formula>0</formula>
    </cfRule>
  </conditionalFormatting>
  <conditionalFormatting sqref="BK96:BK155">
    <cfRule type="cellIs" dxfId="8" priority="1" operator="equal">
      <formula>0</formula>
    </cfRule>
  </conditionalFormatting>
  <pageMargins left="0.25" right="0.25" top="0.75" bottom="0.75" header="0.3" footer="0.3"/>
  <pageSetup paperSize="9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N157"/>
  <sheetViews>
    <sheetView topLeftCell="C1" zoomScaleSheetLayoutView="48" workbookViewId="0">
      <selection activeCell="AA20" sqref="AA20"/>
    </sheetView>
  </sheetViews>
  <sheetFormatPr defaultColWidth="9" defaultRowHeight="18"/>
  <cols>
    <col min="1" max="1" width="4.42578125" style="1" customWidth="1"/>
    <col min="2" max="2" width="18" style="1" customWidth="1"/>
    <col min="3" max="12" width="2.5703125" style="1" customWidth="1"/>
    <col min="13" max="13" width="2.7109375" style="1" customWidth="1"/>
    <col min="14" max="42" width="2.5703125" style="1" customWidth="1"/>
    <col min="43" max="54" width="4.7109375" style="3" hidden="1" customWidth="1"/>
    <col min="55" max="55" width="9" style="3"/>
    <col min="56" max="61" width="6.5703125" style="165" customWidth="1"/>
    <col min="62" max="62" width="9.5703125" style="165" customWidth="1"/>
    <col min="63" max="63" width="5.28515625" style="165" customWidth="1"/>
    <col min="64" max="66" width="9" style="3"/>
    <col min="67" max="106" width="9" style="1"/>
    <col min="107" max="111" width="3.5703125" style="1" customWidth="1"/>
    <col min="112" max="131" width="9" style="1"/>
    <col min="132" max="135" width="3.5703125" style="1" customWidth="1"/>
    <col min="136" max="146" width="9" style="1"/>
    <col min="147" max="150" width="3.5703125" style="1" customWidth="1"/>
    <col min="151" max="155" width="9" style="1"/>
    <col min="156" max="159" width="3.5703125" style="1" customWidth="1"/>
    <col min="160" max="170" width="9" style="1"/>
    <col min="171" max="174" width="3.5703125" style="1" customWidth="1"/>
    <col min="175" max="179" width="9" style="1"/>
    <col min="180" max="183" width="3.5703125" style="1" customWidth="1"/>
    <col min="184" max="185" width="9" style="1"/>
    <col min="186" max="189" width="3.5703125" style="1" customWidth="1"/>
    <col min="190" max="16384" width="9" style="1"/>
  </cols>
  <sheetData>
    <row r="1" spans="1:66" s="49" customFormat="1" ht="16.5" customHeight="1">
      <c r="A1" s="380" t="str">
        <f>"ตัวเลือกที่นักเรียนตอบของนักเรียนชั้น"&amp;Data!$D$21 &amp;"   "&amp;"จากการสอบ Pre O-NET  ปีการศึกษา"&amp;"   "&amp;Data!$D$22</f>
        <v>ตัวเลือกที่นักเรียนตอบของนักเรียนชั้นประถมศึกษาปีที่ 6   จากการสอบ Pre O-NET  ปีการศึกษา   2558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  <c r="BC1" s="226"/>
      <c r="BD1" s="254"/>
      <c r="BE1" s="254"/>
      <c r="BF1" s="254"/>
      <c r="BG1" s="254"/>
      <c r="BH1" s="254"/>
      <c r="BI1" s="254"/>
      <c r="BJ1" s="254"/>
      <c r="BK1" s="254"/>
      <c r="BL1" s="226"/>
      <c r="BM1" s="226"/>
      <c r="BN1" s="226"/>
    </row>
    <row r="2" spans="1:66" s="49" customFormat="1" ht="16.5" customHeight="1">
      <c r="A2" s="374" t="str">
        <f>"กลุ่มสาระการเรียนรู้"&amp;Data!$H$23</f>
        <v>กลุ่มสาระการเรียนรู้ภาษาต่างประเทศ (อังกฤษ)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54"/>
      <c r="BE2" s="254"/>
      <c r="BF2" s="254"/>
      <c r="BG2" s="254"/>
      <c r="BH2" s="254"/>
      <c r="BI2" s="254"/>
      <c r="BJ2" s="254"/>
      <c r="BK2" s="254"/>
      <c r="BL2" s="226"/>
      <c r="BM2" s="226"/>
      <c r="BN2" s="226"/>
    </row>
    <row r="3" spans="1:66" s="49" customFormat="1" ht="16.5" customHeight="1">
      <c r="A3" s="380" t="str">
        <f>"โรงเรียน"&amp;Data!$D$24&amp;"   "&amp;Data!$D$25</f>
        <v>โรงเรียนบ้านกุดโบสถ์   กลุ่มพัฒนาคุณภาพและมาตรฐานการศึกษาชมตะวัน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54"/>
      <c r="BE3" s="254"/>
      <c r="BF3" s="254"/>
      <c r="BG3" s="254"/>
      <c r="BH3" s="254"/>
      <c r="BI3" s="254"/>
      <c r="BJ3" s="254"/>
      <c r="BK3" s="254"/>
      <c r="BL3" s="226"/>
      <c r="BM3" s="226"/>
      <c r="BN3" s="226"/>
    </row>
    <row r="4" spans="1:66" s="49" customFormat="1" ht="16.5" customHeight="1">
      <c r="A4" s="375" t="str">
        <f>"สำนักงานเขตพื้นที่การศึกษา"&amp;Data!$D$26</f>
        <v>สำนักงานเขตพื้นที่การศึกษาประถมศึกษานครราชสีมา เขต 3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54"/>
      <c r="BE4" s="254"/>
      <c r="BF4" s="254"/>
      <c r="BG4" s="254"/>
      <c r="BH4" s="254"/>
      <c r="BI4" s="254"/>
      <c r="BJ4" s="254"/>
      <c r="BK4" s="254"/>
      <c r="BL4" s="226"/>
      <c r="BM4" s="226"/>
      <c r="BN4" s="226"/>
    </row>
    <row r="5" spans="1:66" ht="15" customHeight="1">
      <c r="A5" s="45"/>
      <c r="B5" s="44"/>
      <c r="C5" s="395" t="s">
        <v>40</v>
      </c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384"/>
      <c r="AC5" s="384"/>
      <c r="AD5" s="384"/>
      <c r="AE5" s="384"/>
      <c r="AF5" s="384"/>
      <c r="AG5" s="384"/>
      <c r="AH5" s="384"/>
      <c r="AI5" s="384"/>
      <c r="AJ5" s="384"/>
      <c r="AK5" s="384"/>
      <c r="AL5" s="384"/>
      <c r="AM5" s="384"/>
      <c r="AN5" s="384"/>
      <c r="AO5" s="384"/>
      <c r="AP5" s="396"/>
    </row>
    <row r="6" spans="1:66" ht="15" customHeight="1">
      <c r="A6" s="46"/>
      <c r="B6" s="2" t="s">
        <v>7</v>
      </c>
      <c r="C6" s="17">
        <v>2.5</v>
      </c>
      <c r="D6" s="17">
        <v>2.5</v>
      </c>
      <c r="E6" s="17">
        <v>2.5</v>
      </c>
      <c r="F6" s="17">
        <v>2.5</v>
      </c>
      <c r="G6" s="17">
        <v>2.5</v>
      </c>
      <c r="H6" s="17">
        <v>2.5</v>
      </c>
      <c r="I6" s="17">
        <v>2.5</v>
      </c>
      <c r="J6" s="17">
        <v>2.5</v>
      </c>
      <c r="K6" s="17">
        <v>2.5</v>
      </c>
      <c r="L6" s="17">
        <v>2.5</v>
      </c>
      <c r="M6" s="17">
        <v>2.5</v>
      </c>
      <c r="N6" s="17">
        <v>2.5</v>
      </c>
      <c r="O6" s="17">
        <v>2.5</v>
      </c>
      <c r="P6" s="17">
        <v>2.5</v>
      </c>
      <c r="Q6" s="17">
        <v>2.5</v>
      </c>
      <c r="R6" s="17">
        <v>2.5</v>
      </c>
      <c r="S6" s="17">
        <v>2.5</v>
      </c>
      <c r="T6" s="17">
        <v>2.5</v>
      </c>
      <c r="U6" s="17">
        <v>2.5</v>
      </c>
      <c r="V6" s="17">
        <v>2.5</v>
      </c>
      <c r="W6" s="17">
        <v>2.5</v>
      </c>
      <c r="X6" s="17">
        <v>2.5</v>
      </c>
      <c r="Y6" s="17">
        <v>2.5</v>
      </c>
      <c r="Z6" s="17">
        <v>2.5</v>
      </c>
      <c r="AA6" s="17">
        <v>2.5</v>
      </c>
      <c r="AB6" s="17">
        <v>2.5</v>
      </c>
      <c r="AC6" s="17">
        <v>2.5</v>
      </c>
      <c r="AD6" s="17">
        <v>2.5</v>
      </c>
      <c r="AE6" s="17">
        <v>2.5</v>
      </c>
      <c r="AF6" s="17">
        <v>2.5</v>
      </c>
      <c r="AG6" s="17">
        <v>2.5</v>
      </c>
      <c r="AH6" s="17">
        <v>2.5</v>
      </c>
      <c r="AI6" s="17">
        <v>2.5</v>
      </c>
      <c r="AJ6" s="17">
        <v>2.5</v>
      </c>
      <c r="AK6" s="17">
        <v>2.5</v>
      </c>
      <c r="AL6" s="17">
        <v>2.5</v>
      </c>
      <c r="AM6" s="17">
        <v>2.5</v>
      </c>
      <c r="AN6" s="17">
        <v>2.5</v>
      </c>
      <c r="AO6" s="17">
        <v>2.5</v>
      </c>
      <c r="AP6" s="17">
        <v>2.5</v>
      </c>
    </row>
    <row r="7" spans="1:66" ht="15" hidden="1" customHeight="1">
      <c r="A7" s="46"/>
      <c r="B7" s="4" t="s">
        <v>9</v>
      </c>
      <c r="C7" s="18">
        <v>3</v>
      </c>
      <c r="D7" s="18">
        <v>1</v>
      </c>
      <c r="E7" s="18">
        <v>3</v>
      </c>
      <c r="F7" s="18">
        <v>2</v>
      </c>
      <c r="G7" s="18">
        <v>1</v>
      </c>
      <c r="H7" s="18">
        <v>3</v>
      </c>
      <c r="I7" s="18">
        <v>4</v>
      </c>
      <c r="J7" s="18">
        <v>2</v>
      </c>
      <c r="K7" s="18">
        <v>4</v>
      </c>
      <c r="L7" s="18">
        <v>3</v>
      </c>
      <c r="M7" s="18">
        <v>2</v>
      </c>
      <c r="N7" s="18">
        <v>1</v>
      </c>
      <c r="O7" s="18">
        <v>4</v>
      </c>
      <c r="P7" s="18">
        <v>1</v>
      </c>
      <c r="Q7" s="18">
        <v>1</v>
      </c>
      <c r="R7" s="18">
        <v>2</v>
      </c>
      <c r="S7" s="18">
        <v>1</v>
      </c>
      <c r="T7" s="18">
        <v>3</v>
      </c>
      <c r="U7" s="18">
        <v>4</v>
      </c>
      <c r="V7" s="18">
        <v>4</v>
      </c>
      <c r="W7" s="18">
        <v>3</v>
      </c>
      <c r="X7" s="18">
        <v>4</v>
      </c>
      <c r="Y7" s="18">
        <v>2</v>
      </c>
      <c r="Z7" s="18">
        <v>4</v>
      </c>
      <c r="AA7" s="18">
        <v>3</v>
      </c>
      <c r="AB7" s="18">
        <v>2</v>
      </c>
      <c r="AC7" s="18">
        <v>2</v>
      </c>
      <c r="AD7" s="18">
        <v>3</v>
      </c>
      <c r="AE7" s="18">
        <v>2</v>
      </c>
      <c r="AF7" s="18">
        <v>3</v>
      </c>
      <c r="AG7" s="18">
        <v>4</v>
      </c>
      <c r="AH7" s="18">
        <v>3</v>
      </c>
      <c r="AI7" s="18">
        <v>4</v>
      </c>
      <c r="AJ7" s="18">
        <v>2</v>
      </c>
      <c r="AK7" s="18">
        <v>3</v>
      </c>
      <c r="AL7" s="18">
        <v>1</v>
      </c>
      <c r="AM7" s="18">
        <v>4</v>
      </c>
      <c r="AN7" s="18">
        <v>2</v>
      </c>
      <c r="AO7" s="18">
        <v>2</v>
      </c>
      <c r="AP7" s="18">
        <v>1</v>
      </c>
    </row>
    <row r="8" spans="1:66" ht="15" customHeight="1">
      <c r="A8" s="47" t="s">
        <v>0</v>
      </c>
      <c r="B8" s="7" t="s">
        <v>51</v>
      </c>
      <c r="C8" s="19">
        <v>1</v>
      </c>
      <c r="D8" s="19">
        <v>2</v>
      </c>
      <c r="E8" s="19">
        <v>3</v>
      </c>
      <c r="F8" s="19">
        <v>4</v>
      </c>
      <c r="G8" s="19">
        <v>5</v>
      </c>
      <c r="H8" s="19">
        <v>6</v>
      </c>
      <c r="I8" s="19">
        <v>7</v>
      </c>
      <c r="J8" s="19">
        <v>8</v>
      </c>
      <c r="K8" s="19">
        <v>9</v>
      </c>
      <c r="L8" s="19">
        <v>10</v>
      </c>
      <c r="M8" s="19">
        <v>11</v>
      </c>
      <c r="N8" s="19">
        <v>12</v>
      </c>
      <c r="O8" s="19">
        <v>13</v>
      </c>
      <c r="P8" s="19">
        <v>14</v>
      </c>
      <c r="Q8" s="19">
        <v>15</v>
      </c>
      <c r="R8" s="19">
        <v>16</v>
      </c>
      <c r="S8" s="19">
        <v>17</v>
      </c>
      <c r="T8" s="19">
        <v>18</v>
      </c>
      <c r="U8" s="19">
        <v>19</v>
      </c>
      <c r="V8" s="19">
        <v>20</v>
      </c>
      <c r="W8" s="19">
        <v>21</v>
      </c>
      <c r="X8" s="19">
        <v>22</v>
      </c>
      <c r="Y8" s="19">
        <v>23</v>
      </c>
      <c r="Z8" s="19">
        <v>24</v>
      </c>
      <c r="AA8" s="19">
        <v>25</v>
      </c>
      <c r="AB8" s="19">
        <v>26</v>
      </c>
      <c r="AC8" s="19">
        <v>27</v>
      </c>
      <c r="AD8" s="19">
        <v>28</v>
      </c>
      <c r="AE8" s="19">
        <v>29</v>
      </c>
      <c r="AF8" s="19">
        <v>30</v>
      </c>
      <c r="AG8" s="19">
        <v>31</v>
      </c>
      <c r="AH8" s="19">
        <v>32</v>
      </c>
      <c r="AI8" s="19">
        <v>33</v>
      </c>
      <c r="AJ8" s="19">
        <v>34</v>
      </c>
      <c r="AK8" s="19">
        <v>35</v>
      </c>
      <c r="AL8" s="19">
        <v>36</v>
      </c>
      <c r="AM8" s="19">
        <v>37</v>
      </c>
      <c r="AN8" s="19">
        <v>38</v>
      </c>
      <c r="AO8" s="19">
        <v>39</v>
      </c>
      <c r="AP8" s="19">
        <v>40</v>
      </c>
    </row>
    <row r="9" spans="1:66" ht="14.25" customHeight="1">
      <c r="A9" s="31">
        <v>1</v>
      </c>
      <c r="B9" s="124" t="str">
        <f>ภาษาไทย6!B9</f>
        <v>เด็กชายกิตติศักดิ์  อุวิทัต</v>
      </c>
      <c r="C9" s="316">
        <v>3</v>
      </c>
      <c r="D9" s="316">
        <v>1</v>
      </c>
      <c r="E9" s="316">
        <v>3</v>
      </c>
      <c r="F9" s="316">
        <v>2</v>
      </c>
      <c r="G9" s="316">
        <v>1</v>
      </c>
      <c r="H9" s="316">
        <v>3</v>
      </c>
      <c r="I9" s="316">
        <v>4</v>
      </c>
      <c r="J9" s="316">
        <v>2</v>
      </c>
      <c r="K9" s="316">
        <v>4</v>
      </c>
      <c r="L9" s="316">
        <v>3</v>
      </c>
      <c r="M9" s="316">
        <v>2</v>
      </c>
      <c r="N9" s="316">
        <v>1</v>
      </c>
      <c r="O9" s="316">
        <v>4</v>
      </c>
      <c r="P9" s="316">
        <v>1</v>
      </c>
      <c r="Q9" s="316">
        <v>1</v>
      </c>
      <c r="R9" s="316">
        <v>2</v>
      </c>
      <c r="S9" s="316">
        <v>1</v>
      </c>
      <c r="T9" s="316">
        <v>3</v>
      </c>
      <c r="U9" s="316">
        <v>4</v>
      </c>
      <c r="V9" s="316">
        <v>4</v>
      </c>
      <c r="W9" s="316">
        <v>3</v>
      </c>
      <c r="X9" s="316">
        <v>4</v>
      </c>
      <c r="Y9" s="316">
        <v>2</v>
      </c>
      <c r="Z9" s="316">
        <v>4</v>
      </c>
      <c r="AA9" s="316">
        <v>3</v>
      </c>
      <c r="AB9" s="316">
        <v>2</v>
      </c>
      <c r="AC9" s="316">
        <v>2</v>
      </c>
      <c r="AD9" s="316">
        <v>3</v>
      </c>
      <c r="AE9" s="316">
        <v>2</v>
      </c>
      <c r="AF9" s="316">
        <v>3</v>
      </c>
      <c r="AG9" s="316">
        <v>4</v>
      </c>
      <c r="AH9" s="316">
        <v>3</v>
      </c>
      <c r="AI9" s="316">
        <v>4</v>
      </c>
      <c r="AJ9" s="316">
        <v>2</v>
      </c>
      <c r="AK9" s="316">
        <v>3</v>
      </c>
      <c r="AL9" s="316">
        <v>1</v>
      </c>
      <c r="AM9" s="316">
        <v>4</v>
      </c>
      <c r="AN9" s="316">
        <v>2</v>
      </c>
      <c r="AO9" s="316">
        <v>2</v>
      </c>
      <c r="AP9" s="316">
        <v>1</v>
      </c>
    </row>
    <row r="10" spans="1:66" ht="14.25" customHeight="1">
      <c r="A10" s="34">
        <v>2</v>
      </c>
      <c r="B10" s="125" t="str">
        <f>ภาษาไทย6!B10</f>
        <v>เด็กชายจักริน  แก้วนางรอง</v>
      </c>
      <c r="C10" s="60">
        <v>2</v>
      </c>
      <c r="D10" s="60">
        <v>3</v>
      </c>
      <c r="E10" s="60">
        <v>2</v>
      </c>
      <c r="F10" s="60">
        <v>3</v>
      </c>
      <c r="G10" s="60">
        <v>2</v>
      </c>
      <c r="H10" s="60">
        <v>3</v>
      </c>
      <c r="I10" s="60">
        <v>2</v>
      </c>
      <c r="J10" s="60">
        <v>3</v>
      </c>
      <c r="K10" s="60">
        <v>2</v>
      </c>
      <c r="L10" s="60">
        <v>3</v>
      </c>
      <c r="M10" s="60">
        <v>2</v>
      </c>
      <c r="N10" s="60">
        <v>3</v>
      </c>
      <c r="O10" s="60">
        <v>2</v>
      </c>
      <c r="P10" s="60">
        <v>3</v>
      </c>
      <c r="Q10" s="60">
        <v>2</v>
      </c>
      <c r="R10" s="60">
        <v>3</v>
      </c>
      <c r="S10" s="60">
        <v>2</v>
      </c>
      <c r="T10" s="60">
        <v>3</v>
      </c>
      <c r="U10" s="60">
        <v>2</v>
      </c>
      <c r="V10" s="60">
        <v>3</v>
      </c>
      <c r="W10" s="60">
        <v>2</v>
      </c>
      <c r="X10" s="60">
        <v>3</v>
      </c>
      <c r="Y10" s="60">
        <v>2</v>
      </c>
      <c r="Z10" s="60">
        <v>3</v>
      </c>
      <c r="AA10" s="60">
        <v>2</v>
      </c>
      <c r="AB10" s="60">
        <v>3</v>
      </c>
      <c r="AC10" s="60">
        <v>2</v>
      </c>
      <c r="AD10" s="60">
        <v>3</v>
      </c>
      <c r="AE10" s="60">
        <v>2</v>
      </c>
      <c r="AF10" s="60">
        <v>2</v>
      </c>
      <c r="AG10" s="60">
        <v>3</v>
      </c>
      <c r="AH10" s="60">
        <v>2</v>
      </c>
      <c r="AI10" s="60">
        <v>3</v>
      </c>
      <c r="AJ10" s="60">
        <v>2</v>
      </c>
      <c r="AK10" s="60">
        <v>3</v>
      </c>
      <c r="AL10" s="60">
        <v>2</v>
      </c>
      <c r="AM10" s="60">
        <v>3</v>
      </c>
      <c r="AN10" s="60">
        <v>1</v>
      </c>
      <c r="AO10" s="60">
        <v>3</v>
      </c>
      <c r="AP10" s="60">
        <v>2</v>
      </c>
    </row>
    <row r="11" spans="1:66" ht="14.25" customHeight="1">
      <c r="A11" s="34">
        <v>3</v>
      </c>
      <c r="B11" s="125" t="str">
        <f>ภาษาไทย6!B11</f>
        <v>เด็กชายจิรวัฒน์  ปะเว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</row>
    <row r="12" spans="1:66" ht="14.25" customHeight="1">
      <c r="A12" s="34">
        <v>4</v>
      </c>
      <c r="B12" s="125" t="str">
        <f>ภาษาไทย6!B12</f>
        <v>เด็กชายเจษฎาภรณ์  เชื้อชาติ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</row>
    <row r="13" spans="1:66" ht="14.25" customHeight="1">
      <c r="A13" s="34">
        <v>5</v>
      </c>
      <c r="B13" s="125" t="str">
        <f>ภาษาไทย6!B13</f>
        <v>เด็กชายเด็กชายชัชวาล  ปึงเจริญปัญญา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</row>
    <row r="14" spans="1:66" ht="14.25" customHeight="1">
      <c r="A14" s="34">
        <v>6</v>
      </c>
      <c r="B14" s="125" t="str">
        <f>ภาษาไทย6!B14</f>
        <v>เด็กชายนครินทร์  ไหวกระโทก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</row>
    <row r="15" spans="1:66" ht="14.25" customHeight="1">
      <c r="A15" s="34">
        <v>7</v>
      </c>
      <c r="B15" s="125" t="str">
        <f>ภาษาไทย6!B15</f>
        <v>เด็กชายวงศกร  นามนุ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</row>
    <row r="16" spans="1:66" ht="14.25" customHeight="1">
      <c r="A16" s="34">
        <v>8</v>
      </c>
      <c r="B16" s="125" t="str">
        <f>ภาษาไทย6!B16</f>
        <v>เด็กชายสันต์ภพ  ประสมโค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</row>
    <row r="17" spans="1:42" ht="14.25" customHeight="1">
      <c r="A17" s="34">
        <v>9</v>
      </c>
      <c r="B17" s="125" t="str">
        <f>ภาษาไทย6!B17</f>
        <v>เด็กชายสุเทพ  สุขพิมาน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</row>
    <row r="18" spans="1:42" ht="14.25" customHeight="1">
      <c r="A18" s="34">
        <v>10</v>
      </c>
      <c r="B18" s="125" t="str">
        <f>ภาษาไทย6!B18</f>
        <v>เด็กชายอภิชิต  โอกระโทก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</row>
    <row r="19" spans="1:42" ht="14.25" customHeight="1">
      <c r="A19" s="34">
        <v>11</v>
      </c>
      <c r="B19" s="125" t="str">
        <f>ภาษาไทย6!B19</f>
        <v>เด็กชายอำนาจ  พินิจ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</row>
    <row r="20" spans="1:42" ht="14.25" customHeight="1">
      <c r="A20" s="34">
        <v>12</v>
      </c>
      <c r="B20" s="125" t="str">
        <f>ภาษาไทย6!B20</f>
        <v>เด็กชายสมศักดิ์  ภักดี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</row>
    <row r="21" spans="1:42" ht="14.25" customHeight="1">
      <c r="A21" s="34">
        <v>13</v>
      </c>
      <c r="B21" s="125" t="str">
        <f>ภาษาไทย6!B21</f>
        <v>เด็กชายแสงสุรี  ชาญสี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</row>
    <row r="22" spans="1:42" ht="14.25" customHeight="1">
      <c r="A22" s="34">
        <v>14</v>
      </c>
      <c r="B22" s="145" t="str">
        <f>ภาษาไทย6!B22</f>
        <v>เด็กชายปกาศิต  แก้วศรี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</row>
    <row r="23" spans="1:42" ht="14.25" customHeight="1">
      <c r="A23" s="34">
        <v>15</v>
      </c>
      <c r="B23" s="125" t="str">
        <f>ภาษาไทย6!B23</f>
        <v>เด็กหญิงจุฬาลักษณ์  ต่างครบุรี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</row>
    <row r="24" spans="1:42" ht="14.25" customHeight="1">
      <c r="A24" s="34">
        <v>16</v>
      </c>
      <c r="B24" s="125" t="str">
        <f>ภาษาไทย6!B24</f>
        <v>เด็กหญิงระพี  โกมุทกลาง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</row>
    <row r="25" spans="1:42" ht="14.25" customHeight="1">
      <c r="A25" s="34">
        <v>17</v>
      </c>
      <c r="B25" s="125" t="str">
        <f>ภาษาไทย6!B25</f>
        <v>เด็กหญิงรุ่งรัตน์  แผ้วครบุรี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</row>
    <row r="26" spans="1:42" ht="14.25" customHeight="1">
      <c r="A26" s="34">
        <v>18</v>
      </c>
      <c r="B26" s="125" t="str">
        <f>ภาษาไทย6!B26</f>
        <v>เด็กหญิงหัทยา  สายโลหิต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</row>
    <row r="27" spans="1:42" ht="14.25" customHeight="1">
      <c r="A27" s="34">
        <v>19</v>
      </c>
      <c r="B27" s="125" t="str">
        <f>ภาษาไทย6!B27</f>
        <v>เด็กหญิงทิตยา  พุฒกลาง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</row>
    <row r="28" spans="1:42" ht="14.25" customHeight="1">
      <c r="A28" s="34">
        <v>20</v>
      </c>
      <c r="B28" s="125" t="str">
        <f>ภาษาไทย6!B28</f>
        <v>เด็กหญิงจารุรัตน์  พูนพิน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</row>
    <row r="29" spans="1:42" ht="14.25" customHeight="1">
      <c r="A29" s="34">
        <v>21</v>
      </c>
      <c r="B29" s="125" t="str">
        <f>ภาษาไทย6!B29</f>
        <v>เด็กหญิงเบญจมาศ  คำสิงห์นอก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</row>
    <row r="30" spans="1:42" ht="14.25" customHeight="1">
      <c r="A30" s="34">
        <v>22</v>
      </c>
      <c r="B30" s="125" t="str">
        <f>ภาษาไทย6!B30</f>
        <v>เด็กหญิงชนัญญ์ธิดา  ฤทธิ์เดช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</row>
    <row r="31" spans="1:42" ht="14.25" customHeight="1">
      <c r="A31" s="34">
        <v>23</v>
      </c>
      <c r="B31" s="125">
        <f>ภาษาไทย6!B31</f>
        <v>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</row>
    <row r="32" spans="1:42" ht="14.25" customHeight="1">
      <c r="A32" s="34">
        <v>24</v>
      </c>
      <c r="B32" s="125">
        <f>ภาษาไทย6!B32</f>
        <v>0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</row>
    <row r="33" spans="1:42" ht="14.25" customHeight="1">
      <c r="A33" s="34">
        <v>25</v>
      </c>
      <c r="B33" s="125">
        <f>ภาษาไทย6!B33</f>
        <v>0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</row>
    <row r="34" spans="1:42" ht="14.25" customHeight="1">
      <c r="A34" s="34">
        <v>26</v>
      </c>
      <c r="B34" s="125">
        <f>ภาษาไทย6!B34</f>
        <v>0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</row>
    <row r="35" spans="1:42" ht="14.25" customHeight="1">
      <c r="A35" s="34">
        <v>27</v>
      </c>
      <c r="B35" s="125">
        <f>ภาษาไทย6!B35</f>
        <v>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</row>
    <row r="36" spans="1:42" ht="14.25" customHeight="1">
      <c r="A36" s="34">
        <v>28</v>
      </c>
      <c r="B36" s="125">
        <f>ภาษาไทย6!B36</f>
        <v>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</row>
    <row r="37" spans="1:42" ht="14.25" customHeight="1">
      <c r="A37" s="34">
        <v>29</v>
      </c>
      <c r="B37" s="125">
        <f>ภาษาไทย6!B37</f>
        <v>0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</row>
    <row r="38" spans="1:42" ht="14.25" customHeight="1">
      <c r="A38" s="34">
        <v>30</v>
      </c>
      <c r="B38" s="125">
        <f>ภาษาไทย6!B38</f>
        <v>0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</row>
    <row r="39" spans="1:42" ht="14.25" customHeight="1">
      <c r="A39" s="34">
        <v>31</v>
      </c>
      <c r="B39" s="125">
        <f>ภาษาไทย6!B39</f>
        <v>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</row>
    <row r="40" spans="1:42" ht="14.25" customHeight="1">
      <c r="A40" s="34">
        <v>32</v>
      </c>
      <c r="B40" s="125">
        <f>ภาษาไทย6!B40</f>
        <v>0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</row>
    <row r="41" spans="1:42" ht="14.25" customHeight="1">
      <c r="A41" s="34">
        <v>33</v>
      </c>
      <c r="B41" s="125">
        <f>ภาษาไทย6!B41</f>
        <v>0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</row>
    <row r="42" spans="1:42" ht="14.25" customHeight="1">
      <c r="A42" s="34">
        <v>34</v>
      </c>
      <c r="B42" s="125">
        <f>ภาษาไทย6!B42</f>
        <v>0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</row>
    <row r="43" spans="1:42" ht="14.25" customHeight="1">
      <c r="A43" s="34">
        <v>35</v>
      </c>
      <c r="B43" s="125">
        <f>ภาษาไทย6!B43</f>
        <v>0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</row>
    <row r="44" spans="1:42" ht="14.25" customHeight="1">
      <c r="A44" s="34">
        <v>36</v>
      </c>
      <c r="B44" s="125">
        <f>ภาษาไทย6!B44</f>
        <v>0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</row>
    <row r="45" spans="1:42" ht="14.25" customHeight="1">
      <c r="A45" s="34">
        <v>37</v>
      </c>
      <c r="B45" s="125">
        <f>ภาษาไทย6!B45</f>
        <v>0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</row>
    <row r="46" spans="1:42" ht="14.25" customHeight="1">
      <c r="A46" s="34">
        <v>38</v>
      </c>
      <c r="B46" s="125">
        <f>ภาษาไทย6!B46</f>
        <v>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</row>
    <row r="47" spans="1:42" ht="14.25" customHeight="1">
      <c r="A47" s="34">
        <v>39</v>
      </c>
      <c r="B47" s="125">
        <f>ภาษาไทย6!B47</f>
        <v>0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</row>
    <row r="48" spans="1:42" ht="14.25" customHeight="1">
      <c r="A48" s="34">
        <v>40</v>
      </c>
      <c r="B48" s="125">
        <f>ภาษาไทย6!B48</f>
        <v>0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</row>
    <row r="49" spans="1:42" ht="14.25" customHeight="1">
      <c r="A49" s="34">
        <v>41</v>
      </c>
      <c r="B49" s="125">
        <f>ภาษาไทย6!B49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</row>
    <row r="50" spans="1:42" ht="14.25" customHeight="1">
      <c r="A50" s="34">
        <v>42</v>
      </c>
      <c r="B50" s="125">
        <f>ภาษาไทย6!B50</f>
        <v>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</row>
    <row r="51" spans="1:42" ht="14.25" customHeight="1">
      <c r="A51" s="34">
        <v>43</v>
      </c>
      <c r="B51" s="125">
        <f>ภาษาไทย6!B51</f>
        <v>0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</row>
    <row r="52" spans="1:42" ht="14.25" customHeight="1">
      <c r="A52" s="34">
        <v>44</v>
      </c>
      <c r="B52" s="125">
        <f>ภาษาไทย6!B52</f>
        <v>0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</row>
    <row r="53" spans="1:42" ht="14.25" customHeight="1">
      <c r="A53" s="34">
        <v>45</v>
      </c>
      <c r="B53" s="125">
        <f>ภาษาไทย6!B53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</row>
    <row r="54" spans="1:42" ht="14.25" customHeight="1">
      <c r="A54" s="34">
        <v>46</v>
      </c>
      <c r="B54" s="125">
        <f>ภาษาไทย6!B54</f>
        <v>0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</row>
    <row r="55" spans="1:42" ht="14.25" customHeight="1">
      <c r="A55" s="34">
        <v>47</v>
      </c>
      <c r="B55" s="125">
        <f>ภาษาไทย6!B55</f>
        <v>0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</row>
    <row r="56" spans="1:42" ht="14.25" customHeight="1">
      <c r="A56" s="34">
        <v>48</v>
      </c>
      <c r="B56" s="125">
        <f>ภาษาไทย6!B56</f>
        <v>0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</row>
    <row r="57" spans="1:42" ht="14.25" customHeight="1">
      <c r="A57" s="34">
        <v>49</v>
      </c>
      <c r="B57" s="125">
        <f>ภาษาไทย6!B57</f>
        <v>0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</row>
    <row r="58" spans="1:42" ht="14.25" customHeight="1">
      <c r="A58" s="34">
        <v>50</v>
      </c>
      <c r="B58" s="125">
        <f>ภาษาไทย6!B58</f>
        <v>0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</row>
    <row r="59" spans="1:42" ht="14.25" customHeight="1">
      <c r="A59" s="34">
        <v>51</v>
      </c>
      <c r="B59" s="125">
        <f>ภาษาไทย6!B59</f>
        <v>0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</row>
    <row r="60" spans="1:42" ht="14.25" customHeight="1">
      <c r="A60" s="34">
        <v>52</v>
      </c>
      <c r="B60" s="125">
        <f>ภาษาไทย6!B60</f>
        <v>0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</row>
    <row r="61" spans="1:42" ht="14.25" customHeight="1">
      <c r="A61" s="34">
        <v>53</v>
      </c>
      <c r="B61" s="125">
        <f>ภาษาไทย6!B61</f>
        <v>0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</row>
    <row r="62" spans="1:42" ht="14.25" customHeight="1">
      <c r="A62" s="34">
        <v>54</v>
      </c>
      <c r="B62" s="125">
        <f>ภาษาไทย6!B62</f>
        <v>0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</row>
    <row r="63" spans="1:42" ht="14.25" customHeight="1">
      <c r="A63" s="34">
        <v>55</v>
      </c>
      <c r="B63" s="125">
        <f>ภาษาไทย6!B63</f>
        <v>0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</row>
    <row r="64" spans="1:42" ht="14.25" customHeight="1">
      <c r="A64" s="34">
        <v>56</v>
      </c>
      <c r="B64" s="125">
        <f>ภาษาไทย6!B64</f>
        <v>0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</row>
    <row r="65" spans="1:63" ht="14.25" customHeight="1">
      <c r="A65" s="34">
        <v>57</v>
      </c>
      <c r="B65" s="125">
        <f>ภาษาไทย6!B65</f>
        <v>0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</row>
    <row r="66" spans="1:63" ht="14.25" customHeight="1">
      <c r="A66" s="34">
        <v>58</v>
      </c>
      <c r="B66" s="125">
        <f>ภาษาไทย6!B66</f>
        <v>0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</row>
    <row r="67" spans="1:63" ht="14.25" customHeight="1">
      <c r="A67" s="34">
        <v>59</v>
      </c>
      <c r="B67" s="125">
        <f>ภาษาไทย6!B67</f>
        <v>0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</row>
    <row r="68" spans="1:63" ht="14.25" customHeight="1">
      <c r="A68" s="37">
        <v>60</v>
      </c>
      <c r="B68" s="146">
        <f>ภาษาไทย6!B68</f>
        <v>0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</row>
    <row r="69" spans="1:63" ht="36.75" customHeight="1">
      <c r="A69" s="386" t="s">
        <v>11</v>
      </c>
      <c r="B69" s="386"/>
      <c r="C69" s="20">
        <f t="shared" ref="C69:AP69" si="0">COUNTIF(C9:C68,"1")</f>
        <v>0</v>
      </c>
      <c r="D69" s="20">
        <f t="shared" si="0"/>
        <v>1</v>
      </c>
      <c r="E69" s="20">
        <f t="shared" si="0"/>
        <v>0</v>
      </c>
      <c r="F69" s="20">
        <f t="shared" si="0"/>
        <v>0</v>
      </c>
      <c r="G69" s="20">
        <f t="shared" si="0"/>
        <v>1</v>
      </c>
      <c r="H69" s="20">
        <f t="shared" si="0"/>
        <v>0</v>
      </c>
      <c r="I69" s="20">
        <f t="shared" si="0"/>
        <v>0</v>
      </c>
      <c r="J69" s="20">
        <f t="shared" si="0"/>
        <v>0</v>
      </c>
      <c r="K69" s="20">
        <f t="shared" si="0"/>
        <v>0</v>
      </c>
      <c r="L69" s="20">
        <f t="shared" si="0"/>
        <v>0</v>
      </c>
      <c r="M69" s="20">
        <f t="shared" si="0"/>
        <v>0</v>
      </c>
      <c r="N69" s="20">
        <f t="shared" si="0"/>
        <v>1</v>
      </c>
      <c r="O69" s="20">
        <f t="shared" si="0"/>
        <v>0</v>
      </c>
      <c r="P69" s="20">
        <f t="shared" si="0"/>
        <v>1</v>
      </c>
      <c r="Q69" s="20">
        <f t="shared" si="0"/>
        <v>1</v>
      </c>
      <c r="R69" s="20">
        <f t="shared" si="0"/>
        <v>0</v>
      </c>
      <c r="S69" s="20">
        <f t="shared" si="0"/>
        <v>1</v>
      </c>
      <c r="T69" s="20">
        <f t="shared" si="0"/>
        <v>0</v>
      </c>
      <c r="U69" s="20">
        <f t="shared" si="0"/>
        <v>0</v>
      </c>
      <c r="V69" s="20">
        <f t="shared" si="0"/>
        <v>0</v>
      </c>
      <c r="W69" s="20">
        <f t="shared" si="0"/>
        <v>0</v>
      </c>
      <c r="X69" s="20">
        <f t="shared" si="0"/>
        <v>0</v>
      </c>
      <c r="Y69" s="20">
        <f t="shared" si="0"/>
        <v>0</v>
      </c>
      <c r="Z69" s="20">
        <f t="shared" si="0"/>
        <v>0</v>
      </c>
      <c r="AA69" s="20">
        <f t="shared" si="0"/>
        <v>0</v>
      </c>
      <c r="AB69" s="20">
        <f t="shared" si="0"/>
        <v>0</v>
      </c>
      <c r="AC69" s="20">
        <f t="shared" si="0"/>
        <v>0</v>
      </c>
      <c r="AD69" s="20">
        <f t="shared" si="0"/>
        <v>0</v>
      </c>
      <c r="AE69" s="20">
        <f t="shared" si="0"/>
        <v>0</v>
      </c>
      <c r="AF69" s="20">
        <f t="shared" si="0"/>
        <v>0</v>
      </c>
      <c r="AG69" s="20">
        <f t="shared" si="0"/>
        <v>0</v>
      </c>
      <c r="AH69" s="20">
        <f t="shared" si="0"/>
        <v>0</v>
      </c>
      <c r="AI69" s="20">
        <f t="shared" si="0"/>
        <v>0</v>
      </c>
      <c r="AJ69" s="20">
        <f t="shared" si="0"/>
        <v>0</v>
      </c>
      <c r="AK69" s="20">
        <f t="shared" si="0"/>
        <v>0</v>
      </c>
      <c r="AL69" s="20">
        <f t="shared" si="0"/>
        <v>1</v>
      </c>
      <c r="AM69" s="20">
        <f t="shared" si="0"/>
        <v>0</v>
      </c>
      <c r="AN69" s="20">
        <f t="shared" si="0"/>
        <v>1</v>
      </c>
      <c r="AO69" s="20">
        <f t="shared" si="0"/>
        <v>0</v>
      </c>
      <c r="AP69" s="20">
        <f t="shared" si="0"/>
        <v>1</v>
      </c>
    </row>
    <row r="70" spans="1:63" ht="33.75" customHeight="1">
      <c r="A70" s="382" t="s">
        <v>12</v>
      </c>
      <c r="B70" s="382"/>
      <c r="C70" s="21">
        <f>COUNTIF(C9:C68,"2")</f>
        <v>1</v>
      </c>
      <c r="D70" s="21">
        <f>COUNTIF(D9:D68,"2")</f>
        <v>0</v>
      </c>
      <c r="E70" s="21">
        <f>COUNTIF(E9:E68,"2")</f>
        <v>1</v>
      </c>
      <c r="F70" s="21">
        <f t="shared" ref="F70:AP70" si="1">COUNTIF(F9:F68,"2")</f>
        <v>1</v>
      </c>
      <c r="G70" s="21">
        <f t="shared" si="1"/>
        <v>1</v>
      </c>
      <c r="H70" s="21">
        <f t="shared" si="1"/>
        <v>0</v>
      </c>
      <c r="I70" s="21">
        <f t="shared" si="1"/>
        <v>1</v>
      </c>
      <c r="J70" s="21">
        <f t="shared" si="1"/>
        <v>1</v>
      </c>
      <c r="K70" s="21">
        <f t="shared" si="1"/>
        <v>1</v>
      </c>
      <c r="L70" s="21">
        <f t="shared" si="1"/>
        <v>0</v>
      </c>
      <c r="M70" s="21">
        <f t="shared" si="1"/>
        <v>2</v>
      </c>
      <c r="N70" s="21">
        <f t="shared" si="1"/>
        <v>0</v>
      </c>
      <c r="O70" s="21">
        <f t="shared" si="1"/>
        <v>1</v>
      </c>
      <c r="P70" s="21">
        <f t="shared" si="1"/>
        <v>0</v>
      </c>
      <c r="Q70" s="21">
        <f t="shared" si="1"/>
        <v>1</v>
      </c>
      <c r="R70" s="21">
        <f t="shared" si="1"/>
        <v>1</v>
      </c>
      <c r="S70" s="21">
        <f t="shared" si="1"/>
        <v>1</v>
      </c>
      <c r="T70" s="21">
        <f t="shared" si="1"/>
        <v>0</v>
      </c>
      <c r="U70" s="21">
        <f t="shared" si="1"/>
        <v>1</v>
      </c>
      <c r="V70" s="21">
        <f t="shared" si="1"/>
        <v>0</v>
      </c>
      <c r="W70" s="21">
        <f t="shared" si="1"/>
        <v>1</v>
      </c>
      <c r="X70" s="21">
        <f t="shared" si="1"/>
        <v>0</v>
      </c>
      <c r="Y70" s="21">
        <f t="shared" si="1"/>
        <v>2</v>
      </c>
      <c r="Z70" s="21">
        <f t="shared" si="1"/>
        <v>0</v>
      </c>
      <c r="AA70" s="21">
        <f t="shared" si="1"/>
        <v>1</v>
      </c>
      <c r="AB70" s="21">
        <f t="shared" si="1"/>
        <v>1</v>
      </c>
      <c r="AC70" s="21">
        <f t="shared" si="1"/>
        <v>2</v>
      </c>
      <c r="AD70" s="21">
        <f t="shared" si="1"/>
        <v>0</v>
      </c>
      <c r="AE70" s="21">
        <f t="shared" si="1"/>
        <v>2</v>
      </c>
      <c r="AF70" s="21">
        <f t="shared" si="1"/>
        <v>1</v>
      </c>
      <c r="AG70" s="21">
        <f t="shared" si="1"/>
        <v>0</v>
      </c>
      <c r="AH70" s="21">
        <f t="shared" si="1"/>
        <v>1</v>
      </c>
      <c r="AI70" s="21">
        <f t="shared" si="1"/>
        <v>0</v>
      </c>
      <c r="AJ70" s="21">
        <f t="shared" si="1"/>
        <v>2</v>
      </c>
      <c r="AK70" s="21">
        <f t="shared" si="1"/>
        <v>0</v>
      </c>
      <c r="AL70" s="21">
        <f t="shared" si="1"/>
        <v>1</v>
      </c>
      <c r="AM70" s="21">
        <f t="shared" si="1"/>
        <v>0</v>
      </c>
      <c r="AN70" s="21">
        <f t="shared" si="1"/>
        <v>1</v>
      </c>
      <c r="AO70" s="21">
        <f t="shared" si="1"/>
        <v>1</v>
      </c>
      <c r="AP70" s="21">
        <f t="shared" si="1"/>
        <v>1</v>
      </c>
    </row>
    <row r="71" spans="1:63" ht="15" customHeight="1">
      <c r="A71" s="382" t="s">
        <v>13</v>
      </c>
      <c r="B71" s="382"/>
      <c r="C71" s="21">
        <f t="shared" ref="C71:AP71" si="2">COUNTIF(C9:C68,"3")</f>
        <v>1</v>
      </c>
      <c r="D71" s="21">
        <f t="shared" si="2"/>
        <v>1</v>
      </c>
      <c r="E71" s="21">
        <f t="shared" si="2"/>
        <v>1</v>
      </c>
      <c r="F71" s="21">
        <f t="shared" si="2"/>
        <v>1</v>
      </c>
      <c r="G71" s="21">
        <f t="shared" si="2"/>
        <v>0</v>
      </c>
      <c r="H71" s="21">
        <f t="shared" si="2"/>
        <v>2</v>
      </c>
      <c r="I71" s="21">
        <f t="shared" si="2"/>
        <v>0</v>
      </c>
      <c r="J71" s="21">
        <f t="shared" si="2"/>
        <v>1</v>
      </c>
      <c r="K71" s="21">
        <f t="shared" si="2"/>
        <v>0</v>
      </c>
      <c r="L71" s="21">
        <f t="shared" si="2"/>
        <v>2</v>
      </c>
      <c r="M71" s="21">
        <f t="shared" si="2"/>
        <v>0</v>
      </c>
      <c r="N71" s="21">
        <f t="shared" si="2"/>
        <v>1</v>
      </c>
      <c r="O71" s="21">
        <f t="shared" si="2"/>
        <v>0</v>
      </c>
      <c r="P71" s="21">
        <f t="shared" si="2"/>
        <v>1</v>
      </c>
      <c r="Q71" s="21">
        <f t="shared" si="2"/>
        <v>0</v>
      </c>
      <c r="R71" s="21">
        <f t="shared" si="2"/>
        <v>1</v>
      </c>
      <c r="S71" s="21">
        <f t="shared" si="2"/>
        <v>0</v>
      </c>
      <c r="T71" s="21">
        <f t="shared" si="2"/>
        <v>2</v>
      </c>
      <c r="U71" s="21">
        <f t="shared" si="2"/>
        <v>0</v>
      </c>
      <c r="V71" s="21">
        <f t="shared" si="2"/>
        <v>1</v>
      </c>
      <c r="W71" s="21">
        <f t="shared" si="2"/>
        <v>1</v>
      </c>
      <c r="X71" s="21">
        <f t="shared" si="2"/>
        <v>1</v>
      </c>
      <c r="Y71" s="21">
        <f t="shared" si="2"/>
        <v>0</v>
      </c>
      <c r="Z71" s="21">
        <f t="shared" si="2"/>
        <v>1</v>
      </c>
      <c r="AA71" s="21">
        <f t="shared" si="2"/>
        <v>1</v>
      </c>
      <c r="AB71" s="21">
        <f t="shared" si="2"/>
        <v>1</v>
      </c>
      <c r="AC71" s="21">
        <f t="shared" si="2"/>
        <v>0</v>
      </c>
      <c r="AD71" s="21">
        <f t="shared" si="2"/>
        <v>2</v>
      </c>
      <c r="AE71" s="21">
        <f t="shared" si="2"/>
        <v>0</v>
      </c>
      <c r="AF71" s="21">
        <f t="shared" si="2"/>
        <v>1</v>
      </c>
      <c r="AG71" s="21">
        <f t="shared" si="2"/>
        <v>1</v>
      </c>
      <c r="AH71" s="21">
        <f t="shared" si="2"/>
        <v>1</v>
      </c>
      <c r="AI71" s="21">
        <f t="shared" si="2"/>
        <v>1</v>
      </c>
      <c r="AJ71" s="21">
        <f t="shared" si="2"/>
        <v>0</v>
      </c>
      <c r="AK71" s="21">
        <f t="shared" si="2"/>
        <v>2</v>
      </c>
      <c r="AL71" s="21">
        <f t="shared" si="2"/>
        <v>0</v>
      </c>
      <c r="AM71" s="21">
        <f t="shared" si="2"/>
        <v>1</v>
      </c>
      <c r="AN71" s="21">
        <f t="shared" si="2"/>
        <v>0</v>
      </c>
      <c r="AO71" s="21">
        <f t="shared" si="2"/>
        <v>1</v>
      </c>
      <c r="AP71" s="21">
        <f t="shared" si="2"/>
        <v>0</v>
      </c>
    </row>
    <row r="72" spans="1:63" ht="15" customHeight="1">
      <c r="A72" s="382" t="s">
        <v>14</v>
      </c>
      <c r="B72" s="382"/>
      <c r="C72" s="21">
        <f t="shared" ref="C72:AP72" si="3">COUNTIF(C9:C68,"4")</f>
        <v>0</v>
      </c>
      <c r="D72" s="21">
        <f t="shared" si="3"/>
        <v>0</v>
      </c>
      <c r="E72" s="21">
        <f t="shared" si="3"/>
        <v>0</v>
      </c>
      <c r="F72" s="21">
        <f t="shared" si="3"/>
        <v>0</v>
      </c>
      <c r="G72" s="21">
        <f t="shared" si="3"/>
        <v>0</v>
      </c>
      <c r="H72" s="21">
        <f t="shared" si="3"/>
        <v>0</v>
      </c>
      <c r="I72" s="21">
        <f t="shared" si="3"/>
        <v>1</v>
      </c>
      <c r="J72" s="21">
        <f t="shared" si="3"/>
        <v>0</v>
      </c>
      <c r="K72" s="21">
        <f t="shared" si="3"/>
        <v>1</v>
      </c>
      <c r="L72" s="21">
        <f t="shared" si="3"/>
        <v>0</v>
      </c>
      <c r="M72" s="21">
        <f t="shared" si="3"/>
        <v>0</v>
      </c>
      <c r="N72" s="21">
        <f t="shared" si="3"/>
        <v>0</v>
      </c>
      <c r="O72" s="21">
        <f t="shared" si="3"/>
        <v>1</v>
      </c>
      <c r="P72" s="21">
        <f t="shared" si="3"/>
        <v>0</v>
      </c>
      <c r="Q72" s="21">
        <f t="shared" si="3"/>
        <v>0</v>
      </c>
      <c r="R72" s="21">
        <f t="shared" si="3"/>
        <v>0</v>
      </c>
      <c r="S72" s="21">
        <f t="shared" si="3"/>
        <v>0</v>
      </c>
      <c r="T72" s="21">
        <f t="shared" si="3"/>
        <v>0</v>
      </c>
      <c r="U72" s="21">
        <f t="shared" si="3"/>
        <v>1</v>
      </c>
      <c r="V72" s="21">
        <f t="shared" si="3"/>
        <v>1</v>
      </c>
      <c r="W72" s="21">
        <f t="shared" si="3"/>
        <v>0</v>
      </c>
      <c r="X72" s="21">
        <f t="shared" si="3"/>
        <v>1</v>
      </c>
      <c r="Y72" s="21">
        <f t="shared" si="3"/>
        <v>0</v>
      </c>
      <c r="Z72" s="21">
        <f t="shared" si="3"/>
        <v>1</v>
      </c>
      <c r="AA72" s="21">
        <f t="shared" si="3"/>
        <v>0</v>
      </c>
      <c r="AB72" s="21">
        <f t="shared" si="3"/>
        <v>0</v>
      </c>
      <c r="AC72" s="21">
        <f t="shared" si="3"/>
        <v>0</v>
      </c>
      <c r="AD72" s="21">
        <f t="shared" si="3"/>
        <v>0</v>
      </c>
      <c r="AE72" s="21">
        <f t="shared" si="3"/>
        <v>0</v>
      </c>
      <c r="AF72" s="21">
        <f t="shared" si="3"/>
        <v>0</v>
      </c>
      <c r="AG72" s="21">
        <f t="shared" si="3"/>
        <v>1</v>
      </c>
      <c r="AH72" s="21">
        <f t="shared" si="3"/>
        <v>0</v>
      </c>
      <c r="AI72" s="21">
        <f t="shared" si="3"/>
        <v>1</v>
      </c>
      <c r="AJ72" s="21">
        <f t="shared" si="3"/>
        <v>0</v>
      </c>
      <c r="AK72" s="21">
        <f t="shared" si="3"/>
        <v>0</v>
      </c>
      <c r="AL72" s="21">
        <f t="shared" si="3"/>
        <v>0</v>
      </c>
      <c r="AM72" s="21">
        <f t="shared" si="3"/>
        <v>1</v>
      </c>
      <c r="AN72" s="21">
        <f t="shared" si="3"/>
        <v>0</v>
      </c>
      <c r="AO72" s="21">
        <f t="shared" si="3"/>
        <v>0</v>
      </c>
      <c r="AP72" s="21">
        <f t="shared" si="3"/>
        <v>0</v>
      </c>
    </row>
    <row r="73" spans="1:63" ht="15" customHeight="1">
      <c r="A73" s="383" t="s">
        <v>2</v>
      </c>
      <c r="B73" s="383"/>
      <c r="C73" s="22">
        <f t="shared" ref="C73:AP73" si="4">COUNTIF(C9:C68,"0")</f>
        <v>0</v>
      </c>
      <c r="D73" s="22">
        <f t="shared" si="4"/>
        <v>0</v>
      </c>
      <c r="E73" s="22">
        <f t="shared" si="4"/>
        <v>0</v>
      </c>
      <c r="F73" s="22">
        <f t="shared" si="4"/>
        <v>0</v>
      </c>
      <c r="G73" s="22">
        <f t="shared" si="4"/>
        <v>0</v>
      </c>
      <c r="H73" s="22">
        <f t="shared" si="4"/>
        <v>0</v>
      </c>
      <c r="I73" s="22">
        <f t="shared" si="4"/>
        <v>0</v>
      </c>
      <c r="J73" s="22">
        <f t="shared" si="4"/>
        <v>0</v>
      </c>
      <c r="K73" s="22">
        <f t="shared" si="4"/>
        <v>0</v>
      </c>
      <c r="L73" s="22">
        <f t="shared" si="4"/>
        <v>0</v>
      </c>
      <c r="M73" s="22">
        <f t="shared" si="4"/>
        <v>0</v>
      </c>
      <c r="N73" s="22">
        <f t="shared" si="4"/>
        <v>0</v>
      </c>
      <c r="O73" s="22">
        <f t="shared" si="4"/>
        <v>0</v>
      </c>
      <c r="P73" s="22">
        <f t="shared" si="4"/>
        <v>0</v>
      </c>
      <c r="Q73" s="22">
        <f t="shared" si="4"/>
        <v>0</v>
      </c>
      <c r="R73" s="22">
        <f t="shared" si="4"/>
        <v>0</v>
      </c>
      <c r="S73" s="22">
        <f t="shared" si="4"/>
        <v>0</v>
      </c>
      <c r="T73" s="22">
        <f t="shared" si="4"/>
        <v>0</v>
      </c>
      <c r="U73" s="22">
        <f t="shared" si="4"/>
        <v>0</v>
      </c>
      <c r="V73" s="22">
        <f t="shared" si="4"/>
        <v>0</v>
      </c>
      <c r="W73" s="22">
        <f t="shared" si="4"/>
        <v>0</v>
      </c>
      <c r="X73" s="22">
        <f t="shared" si="4"/>
        <v>0</v>
      </c>
      <c r="Y73" s="22">
        <f t="shared" si="4"/>
        <v>0</v>
      </c>
      <c r="Z73" s="22">
        <f t="shared" si="4"/>
        <v>0</v>
      </c>
      <c r="AA73" s="22">
        <f t="shared" si="4"/>
        <v>0</v>
      </c>
      <c r="AB73" s="22">
        <f t="shared" si="4"/>
        <v>0</v>
      </c>
      <c r="AC73" s="22">
        <f t="shared" si="4"/>
        <v>0</v>
      </c>
      <c r="AD73" s="22">
        <f t="shared" si="4"/>
        <v>0</v>
      </c>
      <c r="AE73" s="22">
        <f t="shared" si="4"/>
        <v>0</v>
      </c>
      <c r="AF73" s="22">
        <f t="shared" si="4"/>
        <v>0</v>
      </c>
      <c r="AG73" s="22">
        <f t="shared" si="4"/>
        <v>0</v>
      </c>
      <c r="AH73" s="22">
        <f t="shared" si="4"/>
        <v>0</v>
      </c>
      <c r="AI73" s="22">
        <f t="shared" si="4"/>
        <v>0</v>
      </c>
      <c r="AJ73" s="22">
        <f t="shared" si="4"/>
        <v>0</v>
      </c>
      <c r="AK73" s="22">
        <f t="shared" si="4"/>
        <v>0</v>
      </c>
      <c r="AL73" s="22">
        <f t="shared" si="4"/>
        <v>0</v>
      </c>
      <c r="AM73" s="22">
        <f t="shared" si="4"/>
        <v>0</v>
      </c>
      <c r="AN73" s="22">
        <f t="shared" si="4"/>
        <v>0</v>
      </c>
      <c r="AO73" s="22">
        <f t="shared" si="4"/>
        <v>0</v>
      </c>
      <c r="AP73" s="22">
        <f t="shared" si="4"/>
        <v>0</v>
      </c>
    </row>
    <row r="74" spans="1:63" ht="15" customHeight="1">
      <c r="A74" s="387" t="s">
        <v>3</v>
      </c>
      <c r="B74" s="387"/>
      <c r="C74" s="23">
        <f t="shared" ref="C74:AE74" si="5">SUM(C69:C73)</f>
        <v>2</v>
      </c>
      <c r="D74" s="23">
        <f t="shared" si="5"/>
        <v>2</v>
      </c>
      <c r="E74" s="23">
        <f t="shared" si="5"/>
        <v>2</v>
      </c>
      <c r="F74" s="23">
        <f t="shared" si="5"/>
        <v>2</v>
      </c>
      <c r="G74" s="23">
        <f t="shared" si="5"/>
        <v>2</v>
      </c>
      <c r="H74" s="23">
        <f t="shared" si="5"/>
        <v>2</v>
      </c>
      <c r="I74" s="23">
        <f t="shared" si="5"/>
        <v>2</v>
      </c>
      <c r="J74" s="23">
        <f t="shared" si="5"/>
        <v>2</v>
      </c>
      <c r="K74" s="23">
        <f t="shared" si="5"/>
        <v>2</v>
      </c>
      <c r="L74" s="23">
        <f t="shared" si="5"/>
        <v>2</v>
      </c>
      <c r="M74" s="23">
        <f t="shared" si="5"/>
        <v>2</v>
      </c>
      <c r="N74" s="23">
        <f t="shared" si="5"/>
        <v>2</v>
      </c>
      <c r="O74" s="23">
        <f t="shared" si="5"/>
        <v>2</v>
      </c>
      <c r="P74" s="23">
        <f t="shared" si="5"/>
        <v>2</v>
      </c>
      <c r="Q74" s="23">
        <f t="shared" si="5"/>
        <v>2</v>
      </c>
      <c r="R74" s="23">
        <f t="shared" si="5"/>
        <v>2</v>
      </c>
      <c r="S74" s="23">
        <f t="shared" si="5"/>
        <v>2</v>
      </c>
      <c r="T74" s="23">
        <f t="shared" si="5"/>
        <v>2</v>
      </c>
      <c r="U74" s="23">
        <f t="shared" si="5"/>
        <v>2</v>
      </c>
      <c r="V74" s="23">
        <f t="shared" si="5"/>
        <v>2</v>
      </c>
      <c r="W74" s="23">
        <f t="shared" si="5"/>
        <v>2</v>
      </c>
      <c r="X74" s="23">
        <f t="shared" si="5"/>
        <v>2</v>
      </c>
      <c r="Y74" s="23">
        <f t="shared" si="5"/>
        <v>2</v>
      </c>
      <c r="Z74" s="23">
        <f t="shared" si="5"/>
        <v>2</v>
      </c>
      <c r="AA74" s="23">
        <f t="shared" si="5"/>
        <v>2</v>
      </c>
      <c r="AB74" s="23">
        <f t="shared" si="5"/>
        <v>2</v>
      </c>
      <c r="AC74" s="23">
        <f t="shared" si="5"/>
        <v>2</v>
      </c>
      <c r="AD74" s="23">
        <f t="shared" si="5"/>
        <v>2</v>
      </c>
      <c r="AE74" s="23">
        <f t="shared" si="5"/>
        <v>2</v>
      </c>
      <c r="AF74" s="23">
        <f t="shared" ref="AF74:AP74" si="6">SUM(AF69:AF73)</f>
        <v>2</v>
      </c>
      <c r="AG74" s="23">
        <f t="shared" si="6"/>
        <v>2</v>
      </c>
      <c r="AH74" s="23">
        <f t="shared" si="6"/>
        <v>2</v>
      </c>
      <c r="AI74" s="23">
        <f t="shared" si="6"/>
        <v>2</v>
      </c>
      <c r="AJ74" s="23">
        <f t="shared" si="6"/>
        <v>2</v>
      </c>
      <c r="AK74" s="23">
        <f t="shared" si="6"/>
        <v>2</v>
      </c>
      <c r="AL74" s="23">
        <f t="shared" si="6"/>
        <v>2</v>
      </c>
      <c r="AM74" s="23">
        <f t="shared" si="6"/>
        <v>2</v>
      </c>
      <c r="AN74" s="23">
        <f t="shared" si="6"/>
        <v>2</v>
      </c>
      <c r="AO74" s="23">
        <f t="shared" si="6"/>
        <v>2</v>
      </c>
      <c r="AP74" s="23">
        <f t="shared" si="6"/>
        <v>2</v>
      </c>
    </row>
    <row r="75" spans="1:63" ht="15" customHeight="1">
      <c r="A75" s="24">
        <f>ภาษาไทย6!$A$75</f>
        <v>22</v>
      </c>
      <c r="B75" s="25" t="s">
        <v>15</v>
      </c>
      <c r="C75" s="26">
        <f>COUNTIF(C9:C68,C7)</f>
        <v>1</v>
      </c>
      <c r="D75" s="26">
        <f t="shared" ref="D75:AP75" si="7">COUNTIF(D9:D68,D7)</f>
        <v>1</v>
      </c>
      <c r="E75" s="26">
        <f t="shared" si="7"/>
        <v>1</v>
      </c>
      <c r="F75" s="26">
        <f t="shared" si="7"/>
        <v>1</v>
      </c>
      <c r="G75" s="26">
        <f t="shared" si="7"/>
        <v>1</v>
      </c>
      <c r="H75" s="26">
        <f t="shared" si="7"/>
        <v>2</v>
      </c>
      <c r="I75" s="26">
        <f t="shared" si="7"/>
        <v>1</v>
      </c>
      <c r="J75" s="26">
        <f t="shared" si="7"/>
        <v>1</v>
      </c>
      <c r="K75" s="26">
        <f t="shared" si="7"/>
        <v>1</v>
      </c>
      <c r="L75" s="26">
        <f t="shared" si="7"/>
        <v>2</v>
      </c>
      <c r="M75" s="26">
        <f t="shared" si="7"/>
        <v>2</v>
      </c>
      <c r="N75" s="26">
        <f t="shared" si="7"/>
        <v>1</v>
      </c>
      <c r="O75" s="26">
        <f t="shared" si="7"/>
        <v>1</v>
      </c>
      <c r="P75" s="26">
        <f t="shared" si="7"/>
        <v>1</v>
      </c>
      <c r="Q75" s="26">
        <f t="shared" si="7"/>
        <v>1</v>
      </c>
      <c r="R75" s="26">
        <f t="shared" si="7"/>
        <v>1</v>
      </c>
      <c r="S75" s="26">
        <f t="shared" si="7"/>
        <v>1</v>
      </c>
      <c r="T75" s="26">
        <f t="shared" si="7"/>
        <v>2</v>
      </c>
      <c r="U75" s="26">
        <f t="shared" si="7"/>
        <v>1</v>
      </c>
      <c r="V75" s="26">
        <f t="shared" si="7"/>
        <v>1</v>
      </c>
      <c r="W75" s="26">
        <f t="shared" si="7"/>
        <v>1</v>
      </c>
      <c r="X75" s="26">
        <f t="shared" si="7"/>
        <v>1</v>
      </c>
      <c r="Y75" s="26">
        <f t="shared" si="7"/>
        <v>2</v>
      </c>
      <c r="Z75" s="26">
        <f t="shared" si="7"/>
        <v>1</v>
      </c>
      <c r="AA75" s="26">
        <f t="shared" si="7"/>
        <v>1</v>
      </c>
      <c r="AB75" s="26">
        <f t="shared" si="7"/>
        <v>1</v>
      </c>
      <c r="AC75" s="26">
        <f t="shared" si="7"/>
        <v>2</v>
      </c>
      <c r="AD75" s="26">
        <f t="shared" si="7"/>
        <v>2</v>
      </c>
      <c r="AE75" s="26">
        <f t="shared" si="7"/>
        <v>2</v>
      </c>
      <c r="AF75" s="26">
        <f t="shared" si="7"/>
        <v>1</v>
      </c>
      <c r="AG75" s="26">
        <f t="shared" si="7"/>
        <v>1</v>
      </c>
      <c r="AH75" s="26">
        <f t="shared" si="7"/>
        <v>1</v>
      </c>
      <c r="AI75" s="26">
        <f t="shared" si="7"/>
        <v>1</v>
      </c>
      <c r="AJ75" s="26">
        <f t="shared" si="7"/>
        <v>2</v>
      </c>
      <c r="AK75" s="26">
        <f t="shared" si="7"/>
        <v>2</v>
      </c>
      <c r="AL75" s="26">
        <f t="shared" si="7"/>
        <v>1</v>
      </c>
      <c r="AM75" s="26">
        <f t="shared" si="7"/>
        <v>1</v>
      </c>
      <c r="AN75" s="26">
        <f t="shared" si="7"/>
        <v>1</v>
      </c>
      <c r="AO75" s="26">
        <f t="shared" si="7"/>
        <v>1</v>
      </c>
      <c r="AP75" s="26">
        <f t="shared" si="7"/>
        <v>1</v>
      </c>
    </row>
    <row r="76" spans="1:63" ht="34.5" customHeight="1">
      <c r="A76" s="385" t="s">
        <v>6</v>
      </c>
      <c r="B76" s="385"/>
      <c r="C76" s="27">
        <f>C75*100/$A$75</f>
        <v>4.5454545454545459</v>
      </c>
      <c r="D76" s="27">
        <f t="shared" ref="D76:AP76" si="8">D75*100/$A$75</f>
        <v>4.5454545454545459</v>
      </c>
      <c r="E76" s="27">
        <f t="shared" si="8"/>
        <v>4.5454545454545459</v>
      </c>
      <c r="F76" s="27">
        <f t="shared" si="8"/>
        <v>4.5454545454545459</v>
      </c>
      <c r="G76" s="27">
        <f t="shared" si="8"/>
        <v>4.5454545454545459</v>
      </c>
      <c r="H76" s="27">
        <f t="shared" si="8"/>
        <v>9.0909090909090917</v>
      </c>
      <c r="I76" s="27">
        <f t="shared" si="8"/>
        <v>4.5454545454545459</v>
      </c>
      <c r="J76" s="27">
        <f t="shared" si="8"/>
        <v>4.5454545454545459</v>
      </c>
      <c r="K76" s="27">
        <f t="shared" si="8"/>
        <v>4.5454545454545459</v>
      </c>
      <c r="L76" s="27">
        <f t="shared" si="8"/>
        <v>9.0909090909090917</v>
      </c>
      <c r="M76" s="27">
        <f t="shared" si="8"/>
        <v>9.0909090909090917</v>
      </c>
      <c r="N76" s="27">
        <f t="shared" si="8"/>
        <v>4.5454545454545459</v>
      </c>
      <c r="O76" s="27">
        <f t="shared" si="8"/>
        <v>4.5454545454545459</v>
      </c>
      <c r="P76" s="27">
        <f t="shared" si="8"/>
        <v>4.5454545454545459</v>
      </c>
      <c r="Q76" s="27">
        <f t="shared" si="8"/>
        <v>4.5454545454545459</v>
      </c>
      <c r="R76" s="27">
        <f t="shared" si="8"/>
        <v>4.5454545454545459</v>
      </c>
      <c r="S76" s="27">
        <f t="shared" si="8"/>
        <v>4.5454545454545459</v>
      </c>
      <c r="T76" s="27">
        <f t="shared" si="8"/>
        <v>9.0909090909090917</v>
      </c>
      <c r="U76" s="27">
        <f t="shared" si="8"/>
        <v>4.5454545454545459</v>
      </c>
      <c r="V76" s="27">
        <f t="shared" si="8"/>
        <v>4.5454545454545459</v>
      </c>
      <c r="W76" s="27">
        <f t="shared" si="8"/>
        <v>4.5454545454545459</v>
      </c>
      <c r="X76" s="27">
        <f t="shared" si="8"/>
        <v>4.5454545454545459</v>
      </c>
      <c r="Y76" s="27">
        <f t="shared" si="8"/>
        <v>9.0909090909090917</v>
      </c>
      <c r="Z76" s="27">
        <f t="shared" si="8"/>
        <v>4.5454545454545459</v>
      </c>
      <c r="AA76" s="27">
        <f t="shared" si="8"/>
        <v>4.5454545454545459</v>
      </c>
      <c r="AB76" s="27">
        <f t="shared" si="8"/>
        <v>4.5454545454545459</v>
      </c>
      <c r="AC76" s="27">
        <f t="shared" si="8"/>
        <v>9.0909090909090917</v>
      </c>
      <c r="AD76" s="27">
        <f t="shared" si="8"/>
        <v>9.0909090909090917</v>
      </c>
      <c r="AE76" s="27">
        <f t="shared" si="8"/>
        <v>9.0909090909090917</v>
      </c>
      <c r="AF76" s="27">
        <f t="shared" si="8"/>
        <v>4.5454545454545459</v>
      </c>
      <c r="AG76" s="27">
        <f t="shared" si="8"/>
        <v>4.5454545454545459</v>
      </c>
      <c r="AH76" s="27">
        <f t="shared" si="8"/>
        <v>4.5454545454545459</v>
      </c>
      <c r="AI76" s="27">
        <f t="shared" si="8"/>
        <v>4.5454545454545459</v>
      </c>
      <c r="AJ76" s="27">
        <f t="shared" si="8"/>
        <v>9.0909090909090917</v>
      </c>
      <c r="AK76" s="27">
        <f t="shared" si="8"/>
        <v>9.0909090909090917</v>
      </c>
      <c r="AL76" s="27">
        <f t="shared" si="8"/>
        <v>4.5454545454545459</v>
      </c>
      <c r="AM76" s="27">
        <f t="shared" si="8"/>
        <v>4.5454545454545459</v>
      </c>
      <c r="AN76" s="27">
        <f t="shared" si="8"/>
        <v>4.5454545454545459</v>
      </c>
      <c r="AO76" s="27">
        <f t="shared" si="8"/>
        <v>4.5454545454545459</v>
      </c>
      <c r="AP76" s="27">
        <f t="shared" si="8"/>
        <v>4.5454545454545459</v>
      </c>
    </row>
    <row r="77" spans="1:63" s="3" customFormat="1" ht="17.25" customHeight="1">
      <c r="A77" s="388" t="s">
        <v>17</v>
      </c>
      <c r="B77" s="388"/>
      <c r="C77" s="28">
        <f>COUNTIF(C9:C68,"&gt;4")</f>
        <v>0</v>
      </c>
      <c r="D77" s="28">
        <f t="shared" ref="D77:AP77" si="9">COUNTIF(D9:D68,"&gt;4")</f>
        <v>0</v>
      </c>
      <c r="E77" s="28">
        <f t="shared" si="9"/>
        <v>0</v>
      </c>
      <c r="F77" s="28">
        <f t="shared" si="9"/>
        <v>0</v>
      </c>
      <c r="G77" s="28">
        <f t="shared" si="9"/>
        <v>0</v>
      </c>
      <c r="H77" s="28">
        <f t="shared" si="9"/>
        <v>0</v>
      </c>
      <c r="I77" s="28">
        <f t="shared" si="9"/>
        <v>0</v>
      </c>
      <c r="J77" s="28">
        <f t="shared" si="9"/>
        <v>0</v>
      </c>
      <c r="K77" s="28">
        <f t="shared" si="9"/>
        <v>0</v>
      </c>
      <c r="L77" s="28">
        <f t="shared" si="9"/>
        <v>0</v>
      </c>
      <c r="M77" s="28">
        <f t="shared" si="9"/>
        <v>0</v>
      </c>
      <c r="N77" s="28">
        <f t="shared" si="9"/>
        <v>0</v>
      </c>
      <c r="O77" s="28">
        <f t="shared" si="9"/>
        <v>0</v>
      </c>
      <c r="P77" s="28">
        <f t="shared" si="9"/>
        <v>0</v>
      </c>
      <c r="Q77" s="28">
        <f t="shared" si="9"/>
        <v>0</v>
      </c>
      <c r="R77" s="28">
        <f t="shared" si="9"/>
        <v>0</v>
      </c>
      <c r="S77" s="28">
        <f t="shared" si="9"/>
        <v>0</v>
      </c>
      <c r="T77" s="28">
        <f t="shared" si="9"/>
        <v>0</v>
      </c>
      <c r="U77" s="28">
        <f t="shared" si="9"/>
        <v>0</v>
      </c>
      <c r="V77" s="28">
        <f t="shared" si="9"/>
        <v>0</v>
      </c>
      <c r="W77" s="28">
        <f t="shared" si="9"/>
        <v>0</v>
      </c>
      <c r="X77" s="28">
        <f t="shared" si="9"/>
        <v>0</v>
      </c>
      <c r="Y77" s="28">
        <f t="shared" si="9"/>
        <v>0</v>
      </c>
      <c r="Z77" s="28">
        <f t="shared" si="9"/>
        <v>0</v>
      </c>
      <c r="AA77" s="28">
        <f t="shared" si="9"/>
        <v>0</v>
      </c>
      <c r="AB77" s="28">
        <f t="shared" si="9"/>
        <v>0</v>
      </c>
      <c r="AC77" s="28">
        <f t="shared" si="9"/>
        <v>0</v>
      </c>
      <c r="AD77" s="28">
        <f t="shared" si="9"/>
        <v>0</v>
      </c>
      <c r="AE77" s="28">
        <f t="shared" si="9"/>
        <v>0</v>
      </c>
      <c r="AF77" s="28">
        <f t="shared" si="9"/>
        <v>0</v>
      </c>
      <c r="AG77" s="28">
        <f t="shared" si="9"/>
        <v>0</v>
      </c>
      <c r="AH77" s="28">
        <f t="shared" si="9"/>
        <v>0</v>
      </c>
      <c r="AI77" s="28">
        <f t="shared" si="9"/>
        <v>0</v>
      </c>
      <c r="AJ77" s="28">
        <f t="shared" si="9"/>
        <v>0</v>
      </c>
      <c r="AK77" s="28">
        <f t="shared" si="9"/>
        <v>0</v>
      </c>
      <c r="AL77" s="28">
        <f t="shared" si="9"/>
        <v>0</v>
      </c>
      <c r="AM77" s="28">
        <f t="shared" si="9"/>
        <v>0</v>
      </c>
      <c r="AN77" s="28">
        <f t="shared" si="9"/>
        <v>0</v>
      </c>
      <c r="AO77" s="28">
        <f t="shared" si="9"/>
        <v>0</v>
      </c>
      <c r="AP77" s="28">
        <f t="shared" si="9"/>
        <v>0</v>
      </c>
      <c r="BD77" s="196"/>
      <c r="BE77" s="196"/>
      <c r="BF77" s="196"/>
      <c r="BG77" s="196"/>
      <c r="BH77" s="196"/>
      <c r="BI77" s="196"/>
      <c r="BJ77" s="196"/>
      <c r="BK77" s="196"/>
    </row>
    <row r="78" spans="1:63" s="3" customFormat="1" ht="11.25" customHeight="1">
      <c r="A78" s="5"/>
      <c r="B78" s="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BD78" s="196"/>
      <c r="BE78" s="196"/>
      <c r="BF78" s="196"/>
      <c r="BG78" s="196"/>
      <c r="BH78" s="196"/>
      <c r="BI78" s="196"/>
      <c r="BJ78" s="196"/>
      <c r="BK78" s="196"/>
    </row>
    <row r="79" spans="1:63" s="3" customFormat="1" ht="17.25" customHeight="1">
      <c r="A79" s="389" t="s">
        <v>4</v>
      </c>
      <c r="B79" s="389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BD79" s="196"/>
      <c r="BE79" s="196"/>
      <c r="BF79" s="196"/>
      <c r="BG79" s="196"/>
      <c r="BH79" s="196"/>
      <c r="BI79" s="196"/>
      <c r="BJ79" s="196"/>
      <c r="BK79" s="196"/>
    </row>
    <row r="80" spans="1:63" ht="16.5" customHeight="1">
      <c r="A80" s="1">
        <v>1</v>
      </c>
      <c r="B80" s="53" t="s">
        <v>20</v>
      </c>
    </row>
    <row r="81" spans="1:66" ht="16.5" customHeight="1">
      <c r="A81" s="1">
        <v>2</v>
      </c>
      <c r="B81" s="53" t="s">
        <v>18</v>
      </c>
    </row>
    <row r="82" spans="1:66" ht="16.5" customHeight="1">
      <c r="B82" s="48"/>
    </row>
    <row r="83" spans="1:66" ht="16.5" customHeight="1">
      <c r="B83" s="48"/>
    </row>
    <row r="88" spans="1:66" s="49" customFormat="1" ht="16.5" customHeight="1">
      <c r="A88" s="380" t="str">
        <f>"วิเคราะห์ผลการตอบของนักเรียนชั้น"&amp;Data!$D$21 &amp;"   "&amp;"จากการสอบ Pre O-NET  ปีการศึกษา"&amp;"   "&amp;Data!$D$22</f>
        <v>วิเคราะห์ผลการตอบของนักเรียนชั้นประถมศึกษาปีที่ 6   จากการสอบ Pre O-NET  ปีการศึกษา   2558</v>
      </c>
      <c r="B88" s="380"/>
      <c r="C88" s="380"/>
      <c r="D88" s="380"/>
      <c r="E88" s="380"/>
      <c r="F88" s="380"/>
      <c r="G88" s="380"/>
      <c r="H88" s="380"/>
      <c r="I88" s="380"/>
      <c r="J88" s="380"/>
      <c r="K88" s="380"/>
      <c r="L88" s="380"/>
      <c r="M88" s="380"/>
      <c r="N88" s="380"/>
      <c r="O88" s="380"/>
      <c r="P88" s="380"/>
      <c r="Q88" s="380"/>
      <c r="R88" s="380"/>
      <c r="S88" s="380"/>
      <c r="T88" s="380"/>
      <c r="U88" s="380"/>
      <c r="V88" s="380"/>
      <c r="W88" s="380"/>
      <c r="X88" s="380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226"/>
      <c r="AR88" s="226"/>
      <c r="AS88" s="226"/>
      <c r="AT88" s="226"/>
      <c r="AU88" s="226"/>
      <c r="AV88" s="226"/>
      <c r="AW88" s="226"/>
      <c r="AX88" s="226"/>
      <c r="AY88" s="226"/>
      <c r="AZ88" s="226"/>
      <c r="BA88" s="226"/>
      <c r="BB88" s="226"/>
      <c r="BC88" s="226"/>
      <c r="BD88" s="254"/>
      <c r="BE88" s="254"/>
      <c r="BF88" s="254"/>
      <c r="BG88" s="254"/>
      <c r="BH88" s="254"/>
      <c r="BI88" s="254"/>
      <c r="BJ88" s="254"/>
      <c r="BK88" s="254"/>
      <c r="BL88" s="226"/>
      <c r="BM88" s="226"/>
      <c r="BN88" s="226"/>
    </row>
    <row r="89" spans="1:66" s="49" customFormat="1" ht="16.5" customHeight="1">
      <c r="A89" s="374" t="str">
        <f>A2</f>
        <v>กลุ่มสาระการเรียนรู้ภาษาต่างประเทศ (อังกฤษ)</v>
      </c>
      <c r="B89" s="374"/>
      <c r="C89" s="374"/>
      <c r="D89" s="374"/>
      <c r="E89" s="374"/>
      <c r="F89" s="374"/>
      <c r="G89" s="374"/>
      <c r="H89" s="374"/>
      <c r="I89" s="374"/>
      <c r="J89" s="374"/>
      <c r="K89" s="374"/>
      <c r="L89" s="374"/>
      <c r="M89" s="374"/>
      <c r="N89" s="374"/>
      <c r="O89" s="374"/>
      <c r="P89" s="374"/>
      <c r="Q89" s="374"/>
      <c r="R89" s="374"/>
      <c r="S89" s="374"/>
      <c r="T89" s="374"/>
      <c r="U89" s="374"/>
      <c r="V89" s="374"/>
      <c r="W89" s="374"/>
      <c r="X89" s="374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226"/>
      <c r="AR89" s="226"/>
      <c r="AS89" s="226"/>
      <c r="AT89" s="226"/>
      <c r="AU89" s="226"/>
      <c r="AV89" s="226"/>
      <c r="AW89" s="226"/>
      <c r="AX89" s="226"/>
      <c r="AY89" s="226"/>
      <c r="AZ89" s="226"/>
      <c r="BA89" s="226"/>
      <c r="BB89" s="226"/>
      <c r="BC89" s="226"/>
      <c r="BD89" s="254"/>
      <c r="BE89" s="254"/>
      <c r="BF89" s="254"/>
      <c r="BG89" s="254"/>
      <c r="BH89" s="254"/>
      <c r="BI89" s="254"/>
      <c r="BJ89" s="254"/>
      <c r="BK89" s="254"/>
      <c r="BL89" s="226"/>
      <c r="BM89" s="226"/>
      <c r="BN89" s="226"/>
    </row>
    <row r="90" spans="1:66" s="49" customFormat="1" ht="16.5" customHeight="1">
      <c r="A90" s="380" t="str">
        <f>A3</f>
        <v>โรงเรียนบ้านกุดโบสถ์   กลุ่มพัฒนาคุณภาพและมาตรฐานการศึกษาชมตะวัน</v>
      </c>
      <c r="B90" s="380"/>
      <c r="C90" s="380"/>
      <c r="D90" s="380"/>
      <c r="E90" s="380"/>
      <c r="F90" s="380"/>
      <c r="G90" s="380"/>
      <c r="H90" s="380"/>
      <c r="I90" s="380"/>
      <c r="J90" s="380"/>
      <c r="K90" s="380"/>
      <c r="L90" s="380"/>
      <c r="M90" s="380"/>
      <c r="N90" s="380"/>
      <c r="O90" s="380"/>
      <c r="P90" s="380"/>
      <c r="Q90" s="380"/>
      <c r="R90" s="380"/>
      <c r="S90" s="380"/>
      <c r="T90" s="380"/>
      <c r="U90" s="380"/>
      <c r="V90" s="380"/>
      <c r="W90" s="380"/>
      <c r="X90" s="380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226"/>
      <c r="AR90" s="226"/>
      <c r="AS90" s="226"/>
      <c r="AT90" s="226"/>
      <c r="AU90" s="226"/>
      <c r="AV90" s="226"/>
      <c r="AW90" s="226"/>
      <c r="AX90" s="226"/>
      <c r="AY90" s="226"/>
      <c r="AZ90" s="226"/>
      <c r="BA90" s="226"/>
      <c r="BB90" s="226"/>
      <c r="BC90" s="226"/>
      <c r="BD90" s="254"/>
      <c r="BE90" s="254"/>
      <c r="BF90" s="254"/>
      <c r="BG90" s="254"/>
      <c r="BH90" s="254"/>
      <c r="BI90" s="254"/>
      <c r="BJ90" s="254"/>
      <c r="BK90" s="254"/>
      <c r="BL90" s="226"/>
      <c r="BM90" s="226"/>
      <c r="BN90" s="226"/>
    </row>
    <row r="91" spans="1:66" s="49" customFormat="1" ht="16.5" customHeight="1">
      <c r="A91" s="375" t="str">
        <f>A4</f>
        <v>สำนักงานเขตพื้นที่การศึกษาประถมศึกษานครราชสีมา เขต 3</v>
      </c>
      <c r="B91" s="375"/>
      <c r="C91" s="375"/>
      <c r="D91" s="375"/>
      <c r="E91" s="375"/>
      <c r="F91" s="375"/>
      <c r="G91" s="375"/>
      <c r="H91" s="375"/>
      <c r="I91" s="375"/>
      <c r="J91" s="375"/>
      <c r="K91" s="375"/>
      <c r="L91" s="375"/>
      <c r="M91" s="375"/>
      <c r="N91" s="375"/>
      <c r="O91" s="375"/>
      <c r="P91" s="375"/>
      <c r="Q91" s="375"/>
      <c r="R91" s="375"/>
      <c r="S91" s="375"/>
      <c r="T91" s="375"/>
      <c r="U91" s="375"/>
      <c r="V91" s="375"/>
      <c r="W91" s="375"/>
      <c r="X91" s="375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226"/>
      <c r="AR91" s="226"/>
      <c r="AS91" s="226"/>
      <c r="AT91" s="226"/>
      <c r="AU91" s="226"/>
      <c r="AV91" s="226"/>
      <c r="AW91" s="226"/>
      <c r="AX91" s="226"/>
      <c r="AY91" s="226"/>
      <c r="AZ91" s="226"/>
      <c r="BA91" s="226"/>
      <c r="BB91" s="226"/>
      <c r="BC91" s="226"/>
      <c r="BD91" s="341" t="s">
        <v>82</v>
      </c>
      <c r="BE91" s="341"/>
      <c r="BF91" s="341"/>
      <c r="BG91" s="341"/>
      <c r="BH91" s="341"/>
      <c r="BI91" s="341"/>
      <c r="BJ91" s="341"/>
      <c r="BK91" s="341"/>
      <c r="BL91" s="226"/>
      <c r="BM91" s="226"/>
      <c r="BN91" s="226"/>
    </row>
    <row r="92" spans="1:66" ht="15" customHeight="1">
      <c r="A92" s="376" t="s">
        <v>0</v>
      </c>
      <c r="B92" s="43"/>
      <c r="C92" s="392" t="s">
        <v>1</v>
      </c>
      <c r="D92" s="393"/>
      <c r="E92" s="393"/>
      <c r="F92" s="393"/>
      <c r="G92" s="393"/>
      <c r="H92" s="393"/>
      <c r="I92" s="393"/>
      <c r="J92" s="393"/>
      <c r="K92" s="393"/>
      <c r="L92" s="393"/>
      <c r="M92" s="393"/>
      <c r="N92" s="393"/>
      <c r="O92" s="393"/>
      <c r="P92" s="393"/>
      <c r="Q92" s="393"/>
      <c r="R92" s="393"/>
      <c r="S92" s="393"/>
      <c r="T92" s="393"/>
      <c r="U92" s="393"/>
      <c r="V92" s="393"/>
      <c r="W92" s="393"/>
      <c r="X92" s="393"/>
      <c r="Y92" s="393"/>
      <c r="Z92" s="393"/>
      <c r="AA92" s="393"/>
      <c r="AB92" s="393"/>
      <c r="AC92" s="393"/>
      <c r="AD92" s="393"/>
      <c r="AE92" s="393"/>
      <c r="AF92" s="393"/>
      <c r="AG92" s="393"/>
      <c r="AH92" s="393"/>
      <c r="AI92" s="393"/>
      <c r="AJ92" s="393"/>
      <c r="AK92" s="393"/>
      <c r="AL92" s="393"/>
      <c r="AM92" s="393"/>
      <c r="AN92" s="393"/>
      <c r="AO92" s="393"/>
      <c r="AP92" s="393"/>
      <c r="AQ92" s="227"/>
      <c r="AR92" s="227"/>
      <c r="AS92" s="227"/>
      <c r="AT92" s="227"/>
      <c r="AU92" s="227"/>
      <c r="AV92" s="227"/>
      <c r="AW92" s="227"/>
      <c r="AX92" s="227"/>
      <c r="AY92" s="227"/>
      <c r="AZ92" s="227"/>
      <c r="BA92" s="227"/>
      <c r="BB92" s="227"/>
      <c r="BD92" s="259">
        <v>1</v>
      </c>
      <c r="BE92" s="259">
        <v>2</v>
      </c>
      <c r="BF92" s="259">
        <v>4</v>
      </c>
      <c r="BG92" s="259"/>
      <c r="BH92" s="259"/>
      <c r="BI92" s="259" t="s">
        <v>107</v>
      </c>
      <c r="BJ92" s="391" t="s">
        <v>88</v>
      </c>
      <c r="BK92" s="347" t="s">
        <v>10</v>
      </c>
    </row>
    <row r="93" spans="1:66" ht="15" customHeight="1">
      <c r="A93" s="377"/>
      <c r="B93" s="29" t="str">
        <f t="shared" ref="B93:AP95" si="10">B6</f>
        <v>คะแนน</v>
      </c>
      <c r="C93" s="42">
        <f t="shared" si="10"/>
        <v>2.5</v>
      </c>
      <c r="D93" s="30">
        <f t="shared" si="10"/>
        <v>2.5</v>
      </c>
      <c r="E93" s="30">
        <f t="shared" si="10"/>
        <v>2.5</v>
      </c>
      <c r="F93" s="30">
        <f t="shared" si="10"/>
        <v>2.5</v>
      </c>
      <c r="G93" s="30">
        <f t="shared" si="10"/>
        <v>2.5</v>
      </c>
      <c r="H93" s="30">
        <f t="shared" si="10"/>
        <v>2.5</v>
      </c>
      <c r="I93" s="30">
        <f t="shared" si="10"/>
        <v>2.5</v>
      </c>
      <c r="J93" s="30">
        <f t="shared" si="10"/>
        <v>2.5</v>
      </c>
      <c r="K93" s="30">
        <f t="shared" si="10"/>
        <v>2.5</v>
      </c>
      <c r="L93" s="30">
        <f t="shared" si="10"/>
        <v>2.5</v>
      </c>
      <c r="M93" s="30">
        <f t="shared" si="10"/>
        <v>2.5</v>
      </c>
      <c r="N93" s="30">
        <f t="shared" si="10"/>
        <v>2.5</v>
      </c>
      <c r="O93" s="30">
        <f t="shared" si="10"/>
        <v>2.5</v>
      </c>
      <c r="P93" s="30">
        <f t="shared" si="10"/>
        <v>2.5</v>
      </c>
      <c r="Q93" s="30">
        <f t="shared" si="10"/>
        <v>2.5</v>
      </c>
      <c r="R93" s="30">
        <f t="shared" si="10"/>
        <v>2.5</v>
      </c>
      <c r="S93" s="30">
        <f t="shared" si="10"/>
        <v>2.5</v>
      </c>
      <c r="T93" s="30">
        <f t="shared" si="10"/>
        <v>2.5</v>
      </c>
      <c r="U93" s="30">
        <f t="shared" si="10"/>
        <v>2.5</v>
      </c>
      <c r="V93" s="30">
        <f t="shared" si="10"/>
        <v>2.5</v>
      </c>
      <c r="W93" s="30">
        <f t="shared" si="10"/>
        <v>2.5</v>
      </c>
      <c r="X93" s="30">
        <f t="shared" si="10"/>
        <v>2.5</v>
      </c>
      <c r="Y93" s="30">
        <f t="shared" si="10"/>
        <v>2.5</v>
      </c>
      <c r="Z93" s="30">
        <f t="shared" si="10"/>
        <v>2.5</v>
      </c>
      <c r="AA93" s="30">
        <f t="shared" si="10"/>
        <v>2.5</v>
      </c>
      <c r="AB93" s="30">
        <f t="shared" si="10"/>
        <v>2.5</v>
      </c>
      <c r="AC93" s="30">
        <f t="shared" si="10"/>
        <v>2.5</v>
      </c>
      <c r="AD93" s="30">
        <f t="shared" si="10"/>
        <v>2.5</v>
      </c>
      <c r="AE93" s="30">
        <f t="shared" si="10"/>
        <v>2.5</v>
      </c>
      <c r="AF93" s="30">
        <f t="shared" si="10"/>
        <v>2.5</v>
      </c>
      <c r="AG93" s="30">
        <f t="shared" si="10"/>
        <v>2.5</v>
      </c>
      <c r="AH93" s="30">
        <f t="shared" si="10"/>
        <v>2.5</v>
      </c>
      <c r="AI93" s="30">
        <f t="shared" si="10"/>
        <v>2.5</v>
      </c>
      <c r="AJ93" s="30">
        <f t="shared" si="10"/>
        <v>2.5</v>
      </c>
      <c r="AK93" s="30">
        <f t="shared" si="10"/>
        <v>2.5</v>
      </c>
      <c r="AL93" s="30">
        <f t="shared" si="10"/>
        <v>2.5</v>
      </c>
      <c r="AM93" s="30">
        <f t="shared" si="10"/>
        <v>2.5</v>
      </c>
      <c r="AN93" s="30">
        <f t="shared" si="10"/>
        <v>2.5</v>
      </c>
      <c r="AO93" s="30">
        <f t="shared" si="10"/>
        <v>2.5</v>
      </c>
      <c r="AP93" s="30">
        <f t="shared" si="10"/>
        <v>2.5</v>
      </c>
      <c r="AQ93" s="238"/>
      <c r="AR93" s="238"/>
      <c r="AS93" s="238"/>
      <c r="AT93" s="238"/>
      <c r="AU93" s="238"/>
      <c r="AV93" s="238"/>
      <c r="AW93" s="238"/>
      <c r="AX93" s="238"/>
      <c r="AY93" s="238"/>
      <c r="AZ93" s="238"/>
      <c r="BA93" s="238"/>
      <c r="BB93" s="238"/>
      <c r="BD93" s="259">
        <v>77.5</v>
      </c>
      <c r="BE93" s="259">
        <v>17.5</v>
      </c>
      <c r="BF93" s="259">
        <v>5</v>
      </c>
      <c r="BG93" s="259"/>
      <c r="BH93" s="259"/>
      <c r="BI93" s="259">
        <f>SUM(BD93:BH93)</f>
        <v>100</v>
      </c>
      <c r="BJ93" s="353"/>
      <c r="BK93" s="347"/>
    </row>
    <row r="94" spans="1:66" ht="15" hidden="1" customHeight="1">
      <c r="A94" s="377"/>
      <c r="B94" s="18" t="str">
        <f t="shared" si="10"/>
        <v>เฉลย</v>
      </c>
      <c r="C94" s="18">
        <f t="shared" si="10"/>
        <v>3</v>
      </c>
      <c r="D94" s="18">
        <f t="shared" si="10"/>
        <v>1</v>
      </c>
      <c r="E94" s="18">
        <f t="shared" si="10"/>
        <v>3</v>
      </c>
      <c r="F94" s="18">
        <f t="shared" si="10"/>
        <v>2</v>
      </c>
      <c r="G94" s="18">
        <f t="shared" si="10"/>
        <v>1</v>
      </c>
      <c r="H94" s="18">
        <f t="shared" si="10"/>
        <v>3</v>
      </c>
      <c r="I94" s="18">
        <f t="shared" si="10"/>
        <v>4</v>
      </c>
      <c r="J94" s="18">
        <f t="shared" si="10"/>
        <v>2</v>
      </c>
      <c r="K94" s="18">
        <f t="shared" si="10"/>
        <v>4</v>
      </c>
      <c r="L94" s="18">
        <f t="shared" si="10"/>
        <v>3</v>
      </c>
      <c r="M94" s="18">
        <f t="shared" si="10"/>
        <v>2</v>
      </c>
      <c r="N94" s="18">
        <f t="shared" si="10"/>
        <v>1</v>
      </c>
      <c r="O94" s="18">
        <f t="shared" si="10"/>
        <v>4</v>
      </c>
      <c r="P94" s="18">
        <f t="shared" si="10"/>
        <v>1</v>
      </c>
      <c r="Q94" s="18">
        <f t="shared" si="10"/>
        <v>1</v>
      </c>
      <c r="R94" s="18">
        <f t="shared" si="10"/>
        <v>2</v>
      </c>
      <c r="S94" s="18">
        <f t="shared" si="10"/>
        <v>1</v>
      </c>
      <c r="T94" s="18">
        <f t="shared" si="10"/>
        <v>3</v>
      </c>
      <c r="U94" s="18">
        <f t="shared" si="10"/>
        <v>4</v>
      </c>
      <c r="V94" s="18">
        <f t="shared" si="10"/>
        <v>4</v>
      </c>
      <c r="W94" s="18">
        <f t="shared" si="10"/>
        <v>3</v>
      </c>
      <c r="X94" s="18">
        <f t="shared" si="10"/>
        <v>4</v>
      </c>
      <c r="Y94" s="18">
        <f t="shared" si="10"/>
        <v>2</v>
      </c>
      <c r="Z94" s="18">
        <f t="shared" si="10"/>
        <v>4</v>
      </c>
      <c r="AA94" s="18">
        <f t="shared" si="10"/>
        <v>3</v>
      </c>
      <c r="AB94" s="18">
        <f t="shared" si="10"/>
        <v>2</v>
      </c>
      <c r="AC94" s="18">
        <f t="shared" si="10"/>
        <v>2</v>
      </c>
      <c r="AD94" s="18">
        <f t="shared" si="10"/>
        <v>3</v>
      </c>
      <c r="AE94" s="18">
        <f t="shared" si="10"/>
        <v>2</v>
      </c>
      <c r="AF94" s="18">
        <f t="shared" si="10"/>
        <v>3</v>
      </c>
      <c r="AG94" s="18">
        <f t="shared" si="10"/>
        <v>4</v>
      </c>
      <c r="AH94" s="18">
        <f t="shared" si="10"/>
        <v>3</v>
      </c>
      <c r="AI94" s="18">
        <f t="shared" si="10"/>
        <v>4</v>
      </c>
      <c r="AJ94" s="18">
        <f t="shared" si="10"/>
        <v>2</v>
      </c>
      <c r="AK94" s="18">
        <f t="shared" si="10"/>
        <v>3</v>
      </c>
      <c r="AL94" s="18">
        <f t="shared" si="10"/>
        <v>1</v>
      </c>
      <c r="AM94" s="18">
        <f t="shared" si="10"/>
        <v>4</v>
      </c>
      <c r="AN94" s="18">
        <f t="shared" si="10"/>
        <v>2</v>
      </c>
      <c r="AO94" s="18">
        <f t="shared" si="10"/>
        <v>2</v>
      </c>
      <c r="AP94" s="18">
        <f t="shared" si="10"/>
        <v>1</v>
      </c>
      <c r="AQ94" s="229"/>
      <c r="AR94" s="229"/>
      <c r="AS94" s="229"/>
      <c r="AT94" s="229"/>
      <c r="AU94" s="229"/>
      <c r="AV94" s="229"/>
      <c r="AW94" s="229"/>
      <c r="AX94" s="229"/>
      <c r="AY94" s="229"/>
      <c r="AZ94" s="229"/>
      <c r="BA94" s="229"/>
      <c r="BB94" s="229"/>
      <c r="BD94" s="259"/>
      <c r="BE94" s="260"/>
      <c r="BF94" s="261"/>
      <c r="BG94" s="262"/>
      <c r="BH94" s="263"/>
      <c r="BI94" s="362" t="s">
        <v>5</v>
      </c>
      <c r="BJ94" s="353"/>
      <c r="BK94" s="347"/>
    </row>
    <row r="95" spans="1:66" ht="27.75" customHeight="1">
      <c r="A95" s="378"/>
      <c r="B95" s="41" t="str">
        <f t="shared" si="10"/>
        <v>ชื่อ / ข้อสอบที่</v>
      </c>
      <c r="C95" s="41">
        <f t="shared" si="10"/>
        <v>1</v>
      </c>
      <c r="D95" s="41">
        <f t="shared" si="10"/>
        <v>2</v>
      </c>
      <c r="E95" s="41">
        <f t="shared" si="10"/>
        <v>3</v>
      </c>
      <c r="F95" s="41">
        <f t="shared" si="10"/>
        <v>4</v>
      </c>
      <c r="G95" s="41">
        <f t="shared" si="10"/>
        <v>5</v>
      </c>
      <c r="H95" s="41">
        <f t="shared" si="10"/>
        <v>6</v>
      </c>
      <c r="I95" s="41">
        <f t="shared" si="10"/>
        <v>7</v>
      </c>
      <c r="J95" s="41">
        <f t="shared" si="10"/>
        <v>8</v>
      </c>
      <c r="K95" s="41">
        <f t="shared" si="10"/>
        <v>9</v>
      </c>
      <c r="L95" s="41">
        <f t="shared" si="10"/>
        <v>10</v>
      </c>
      <c r="M95" s="41">
        <f t="shared" si="10"/>
        <v>11</v>
      </c>
      <c r="N95" s="41">
        <f t="shared" si="10"/>
        <v>12</v>
      </c>
      <c r="O95" s="41">
        <f t="shared" si="10"/>
        <v>13</v>
      </c>
      <c r="P95" s="41">
        <f t="shared" si="10"/>
        <v>14</v>
      </c>
      <c r="Q95" s="41">
        <f t="shared" si="10"/>
        <v>15</v>
      </c>
      <c r="R95" s="41">
        <f t="shared" si="10"/>
        <v>16</v>
      </c>
      <c r="S95" s="41">
        <f t="shared" si="10"/>
        <v>17</v>
      </c>
      <c r="T95" s="41">
        <f t="shared" si="10"/>
        <v>18</v>
      </c>
      <c r="U95" s="41">
        <f t="shared" si="10"/>
        <v>19</v>
      </c>
      <c r="V95" s="41">
        <f t="shared" si="10"/>
        <v>20</v>
      </c>
      <c r="W95" s="41">
        <f t="shared" si="10"/>
        <v>21</v>
      </c>
      <c r="X95" s="41">
        <f t="shared" si="10"/>
        <v>22</v>
      </c>
      <c r="Y95" s="41">
        <f t="shared" si="10"/>
        <v>23</v>
      </c>
      <c r="Z95" s="41">
        <f t="shared" si="10"/>
        <v>24</v>
      </c>
      <c r="AA95" s="41">
        <f t="shared" si="10"/>
        <v>25</v>
      </c>
      <c r="AB95" s="41">
        <f t="shared" si="10"/>
        <v>26</v>
      </c>
      <c r="AC95" s="41">
        <f t="shared" si="10"/>
        <v>27</v>
      </c>
      <c r="AD95" s="41">
        <f t="shared" si="10"/>
        <v>28</v>
      </c>
      <c r="AE95" s="41">
        <f t="shared" si="10"/>
        <v>29</v>
      </c>
      <c r="AF95" s="41">
        <f t="shared" si="10"/>
        <v>30</v>
      </c>
      <c r="AG95" s="41">
        <f t="shared" si="10"/>
        <v>31</v>
      </c>
      <c r="AH95" s="41">
        <f t="shared" si="10"/>
        <v>32</v>
      </c>
      <c r="AI95" s="41">
        <f t="shared" si="10"/>
        <v>33</v>
      </c>
      <c r="AJ95" s="41">
        <f t="shared" si="10"/>
        <v>34</v>
      </c>
      <c r="AK95" s="41">
        <f t="shared" si="10"/>
        <v>35</v>
      </c>
      <c r="AL95" s="41">
        <f t="shared" si="10"/>
        <v>36</v>
      </c>
      <c r="AM95" s="41">
        <f t="shared" si="10"/>
        <v>37</v>
      </c>
      <c r="AN95" s="41">
        <f t="shared" si="10"/>
        <v>38</v>
      </c>
      <c r="AO95" s="41">
        <f t="shared" si="10"/>
        <v>39</v>
      </c>
      <c r="AP95" s="41">
        <f t="shared" si="10"/>
        <v>40</v>
      </c>
      <c r="AQ95" s="229"/>
      <c r="AR95" s="229"/>
      <c r="AS95" s="229"/>
      <c r="AT95" s="229"/>
      <c r="AU95" s="229"/>
      <c r="AV95" s="229"/>
      <c r="AW95" s="229"/>
      <c r="AX95" s="229"/>
      <c r="AY95" s="229"/>
      <c r="AZ95" s="229"/>
      <c r="BA95" s="229"/>
      <c r="BB95" s="229"/>
      <c r="BD95" s="305" t="s">
        <v>104</v>
      </c>
      <c r="BE95" s="306" t="s">
        <v>105</v>
      </c>
      <c r="BF95" s="307" t="s">
        <v>106</v>
      </c>
      <c r="BG95" s="267"/>
      <c r="BH95" s="268"/>
      <c r="BI95" s="363"/>
      <c r="BJ95" s="354"/>
      <c r="BK95" s="347"/>
    </row>
    <row r="96" spans="1:66" ht="14.25" customHeight="1">
      <c r="A96" s="31">
        <f t="shared" ref="A96:B111" si="11">IF(A9&lt;=0,"  ",A9)</f>
        <v>1</v>
      </c>
      <c r="B96" s="124" t="str">
        <f t="shared" si="11"/>
        <v>เด็กชายกิตติศักดิ์  อุวิทัต</v>
      </c>
      <c r="C96" s="32">
        <f>IF(C9&lt;=0,"  ",IF(C9=C$7,C$6,0))</f>
        <v>2.5</v>
      </c>
      <c r="D96" s="32">
        <f>IF(D9&lt;=0,"  ",IF(D9=D$7,D$6,0))</f>
        <v>2.5</v>
      </c>
      <c r="E96" s="32">
        <f t="shared" ref="C96:AP101" si="12">IF(E9&lt;=0,"  ",IF(E9=E$7,E$6,0))</f>
        <v>2.5</v>
      </c>
      <c r="F96" s="32">
        <f t="shared" si="12"/>
        <v>2.5</v>
      </c>
      <c r="G96" s="32">
        <f t="shared" si="12"/>
        <v>2.5</v>
      </c>
      <c r="H96" s="32">
        <f t="shared" si="12"/>
        <v>2.5</v>
      </c>
      <c r="I96" s="32">
        <f t="shared" si="12"/>
        <v>2.5</v>
      </c>
      <c r="J96" s="32">
        <f t="shared" si="12"/>
        <v>2.5</v>
      </c>
      <c r="K96" s="32">
        <f t="shared" si="12"/>
        <v>2.5</v>
      </c>
      <c r="L96" s="32">
        <f t="shared" si="12"/>
        <v>2.5</v>
      </c>
      <c r="M96" s="32">
        <f t="shared" si="12"/>
        <v>2.5</v>
      </c>
      <c r="N96" s="32">
        <f t="shared" si="12"/>
        <v>2.5</v>
      </c>
      <c r="O96" s="32">
        <f t="shared" si="12"/>
        <v>2.5</v>
      </c>
      <c r="P96" s="32">
        <f t="shared" si="12"/>
        <v>2.5</v>
      </c>
      <c r="Q96" s="32">
        <f t="shared" si="12"/>
        <v>2.5</v>
      </c>
      <c r="R96" s="32">
        <f t="shared" si="12"/>
        <v>2.5</v>
      </c>
      <c r="S96" s="32">
        <f t="shared" si="12"/>
        <v>2.5</v>
      </c>
      <c r="T96" s="32">
        <f t="shared" si="12"/>
        <v>2.5</v>
      </c>
      <c r="U96" s="32">
        <f t="shared" si="12"/>
        <v>2.5</v>
      </c>
      <c r="V96" s="32">
        <f t="shared" si="12"/>
        <v>2.5</v>
      </c>
      <c r="W96" s="32">
        <f t="shared" si="12"/>
        <v>2.5</v>
      </c>
      <c r="X96" s="32">
        <f t="shared" si="12"/>
        <v>2.5</v>
      </c>
      <c r="Y96" s="32">
        <f t="shared" si="12"/>
        <v>2.5</v>
      </c>
      <c r="Z96" s="32">
        <f t="shared" si="12"/>
        <v>2.5</v>
      </c>
      <c r="AA96" s="32">
        <f t="shared" si="12"/>
        <v>2.5</v>
      </c>
      <c r="AB96" s="32">
        <f t="shared" si="12"/>
        <v>2.5</v>
      </c>
      <c r="AC96" s="32">
        <f t="shared" si="12"/>
        <v>2.5</v>
      </c>
      <c r="AD96" s="32">
        <f t="shared" si="12"/>
        <v>2.5</v>
      </c>
      <c r="AE96" s="32">
        <f t="shared" si="12"/>
        <v>2.5</v>
      </c>
      <c r="AF96" s="32">
        <f t="shared" si="12"/>
        <v>2.5</v>
      </c>
      <c r="AG96" s="32">
        <f t="shared" si="12"/>
        <v>2.5</v>
      </c>
      <c r="AH96" s="32">
        <f t="shared" si="12"/>
        <v>2.5</v>
      </c>
      <c r="AI96" s="32">
        <f t="shared" si="12"/>
        <v>2.5</v>
      </c>
      <c r="AJ96" s="32">
        <f t="shared" si="12"/>
        <v>2.5</v>
      </c>
      <c r="AK96" s="32">
        <f t="shared" si="12"/>
        <v>2.5</v>
      </c>
      <c r="AL96" s="32">
        <f t="shared" si="12"/>
        <v>2.5</v>
      </c>
      <c r="AM96" s="32">
        <f t="shared" si="12"/>
        <v>2.5</v>
      </c>
      <c r="AN96" s="32">
        <f t="shared" si="12"/>
        <v>2.5</v>
      </c>
      <c r="AO96" s="32">
        <f t="shared" si="12"/>
        <v>2.5</v>
      </c>
      <c r="AP96" s="32">
        <f t="shared" si="12"/>
        <v>2.5</v>
      </c>
      <c r="AQ96" s="227"/>
      <c r="AR96" s="227"/>
      <c r="AS96" s="227"/>
      <c r="AT96" s="227"/>
      <c r="AU96" s="227"/>
      <c r="AV96" s="227"/>
      <c r="AW96" s="227"/>
      <c r="AX96" s="227"/>
      <c r="AY96" s="227"/>
      <c r="AZ96" s="227"/>
      <c r="BA96" s="227"/>
      <c r="BB96" s="227"/>
      <c r="BD96" s="269">
        <f>SUM(C96:AG96)</f>
        <v>77.5</v>
      </c>
      <c r="BE96" s="270">
        <f>SUM(AH96:AN96)</f>
        <v>17.5</v>
      </c>
      <c r="BF96" s="271">
        <f>SUM(AO96:AP96)</f>
        <v>5</v>
      </c>
      <c r="BG96" s="272"/>
      <c r="BH96" s="273"/>
      <c r="BI96" s="274">
        <f>SUM(BD96:BH96)</f>
        <v>100</v>
      </c>
      <c r="BJ96" s="275" t="str">
        <f t="shared" ref="BJ96:BJ155" si="13">IF(BI96&lt;26,"ปรับปรุง",IF(BI96&lt;46,"พอใช้",IF(BI96&lt;66,"ดี","ดีเยี่ยม")))</f>
        <v>ดีเยี่ยม</v>
      </c>
      <c r="BK96" s="276">
        <f>RANK(BI96,BI$96:BI$155)</f>
        <v>1</v>
      </c>
    </row>
    <row r="97" spans="1:63" ht="14.25" customHeight="1">
      <c r="A97" s="34">
        <f t="shared" si="11"/>
        <v>2</v>
      </c>
      <c r="B97" s="125" t="str">
        <f t="shared" si="11"/>
        <v>เด็กชายจักริน  แก้วนางรอง</v>
      </c>
      <c r="C97" s="35">
        <f t="shared" si="12"/>
        <v>0</v>
      </c>
      <c r="D97" s="35">
        <f t="shared" si="12"/>
        <v>0</v>
      </c>
      <c r="E97" s="35">
        <f t="shared" si="12"/>
        <v>0</v>
      </c>
      <c r="F97" s="35">
        <f t="shared" si="12"/>
        <v>0</v>
      </c>
      <c r="G97" s="35">
        <f t="shared" si="12"/>
        <v>0</v>
      </c>
      <c r="H97" s="35">
        <f t="shared" si="12"/>
        <v>2.5</v>
      </c>
      <c r="I97" s="35">
        <f t="shared" si="12"/>
        <v>0</v>
      </c>
      <c r="J97" s="35">
        <f t="shared" si="12"/>
        <v>0</v>
      </c>
      <c r="K97" s="35">
        <f t="shared" si="12"/>
        <v>0</v>
      </c>
      <c r="L97" s="35">
        <f t="shared" si="12"/>
        <v>2.5</v>
      </c>
      <c r="M97" s="35">
        <f t="shared" si="12"/>
        <v>2.5</v>
      </c>
      <c r="N97" s="35">
        <f t="shared" si="12"/>
        <v>0</v>
      </c>
      <c r="O97" s="35">
        <f t="shared" si="12"/>
        <v>0</v>
      </c>
      <c r="P97" s="35">
        <f t="shared" si="12"/>
        <v>0</v>
      </c>
      <c r="Q97" s="35">
        <f t="shared" si="12"/>
        <v>0</v>
      </c>
      <c r="R97" s="35">
        <f t="shared" si="12"/>
        <v>0</v>
      </c>
      <c r="S97" s="35">
        <f t="shared" si="12"/>
        <v>0</v>
      </c>
      <c r="T97" s="35">
        <f t="shared" si="12"/>
        <v>2.5</v>
      </c>
      <c r="U97" s="35">
        <f t="shared" si="12"/>
        <v>0</v>
      </c>
      <c r="V97" s="35">
        <f t="shared" si="12"/>
        <v>0</v>
      </c>
      <c r="W97" s="35">
        <f t="shared" si="12"/>
        <v>0</v>
      </c>
      <c r="X97" s="35">
        <f t="shared" si="12"/>
        <v>0</v>
      </c>
      <c r="Y97" s="35">
        <f t="shared" si="12"/>
        <v>2.5</v>
      </c>
      <c r="Z97" s="35">
        <f t="shared" si="12"/>
        <v>0</v>
      </c>
      <c r="AA97" s="35">
        <f t="shared" si="12"/>
        <v>0</v>
      </c>
      <c r="AB97" s="35">
        <f t="shared" si="12"/>
        <v>0</v>
      </c>
      <c r="AC97" s="35">
        <f t="shared" si="12"/>
        <v>2.5</v>
      </c>
      <c r="AD97" s="35">
        <f t="shared" si="12"/>
        <v>2.5</v>
      </c>
      <c r="AE97" s="35">
        <f t="shared" si="12"/>
        <v>2.5</v>
      </c>
      <c r="AF97" s="35">
        <f t="shared" si="12"/>
        <v>0</v>
      </c>
      <c r="AG97" s="35">
        <f t="shared" si="12"/>
        <v>0</v>
      </c>
      <c r="AH97" s="35">
        <f t="shared" si="12"/>
        <v>0</v>
      </c>
      <c r="AI97" s="35">
        <f t="shared" si="12"/>
        <v>0</v>
      </c>
      <c r="AJ97" s="35">
        <f t="shared" si="12"/>
        <v>2.5</v>
      </c>
      <c r="AK97" s="35">
        <f t="shared" si="12"/>
        <v>2.5</v>
      </c>
      <c r="AL97" s="35">
        <f t="shared" si="12"/>
        <v>0</v>
      </c>
      <c r="AM97" s="35">
        <f t="shared" si="12"/>
        <v>0</v>
      </c>
      <c r="AN97" s="35">
        <f t="shared" si="12"/>
        <v>0</v>
      </c>
      <c r="AO97" s="35">
        <f t="shared" si="12"/>
        <v>0</v>
      </c>
      <c r="AP97" s="35">
        <f t="shared" si="12"/>
        <v>0</v>
      </c>
      <c r="AQ97" s="227"/>
      <c r="AR97" s="227"/>
      <c r="AS97" s="227"/>
      <c r="AT97" s="227"/>
      <c r="AU97" s="227"/>
      <c r="AV97" s="227"/>
      <c r="AW97" s="227"/>
      <c r="AX97" s="227"/>
      <c r="AY97" s="227"/>
      <c r="AZ97" s="227"/>
      <c r="BA97" s="227"/>
      <c r="BB97" s="227"/>
      <c r="BD97" s="277">
        <f t="shared" ref="BD97:BD155" si="14">SUM(C97:AG97)</f>
        <v>20</v>
      </c>
      <c r="BE97" s="278">
        <f t="shared" ref="BE97:BE155" si="15">SUM(AH97:AN97)</f>
        <v>5</v>
      </c>
      <c r="BF97" s="279">
        <f t="shared" ref="BF97:BF155" si="16">SUM(AO97:AP97)</f>
        <v>0</v>
      </c>
      <c r="BG97" s="280"/>
      <c r="BH97" s="281"/>
      <c r="BI97" s="282">
        <f t="shared" ref="BI97:BI155" si="17">SUM(BD97:BH97)</f>
        <v>25</v>
      </c>
      <c r="BJ97" s="283" t="str">
        <f t="shared" si="13"/>
        <v>ปรับปรุง</v>
      </c>
      <c r="BK97" s="284">
        <f t="shared" ref="BK97:BK155" si="18">RANK(BI97,BI$96:BI$155)</f>
        <v>2</v>
      </c>
    </row>
    <row r="98" spans="1:63" ht="14.25" customHeight="1">
      <c r="A98" s="34">
        <f t="shared" si="11"/>
        <v>3</v>
      </c>
      <c r="B98" s="125" t="str">
        <f t="shared" si="11"/>
        <v>เด็กชายจิรวัฒน์  ปะเว</v>
      </c>
      <c r="C98" s="35" t="str">
        <f t="shared" si="12"/>
        <v xml:space="preserve">  </v>
      </c>
      <c r="D98" s="35" t="str">
        <f t="shared" si="12"/>
        <v xml:space="preserve">  </v>
      </c>
      <c r="E98" s="35" t="str">
        <f t="shared" si="12"/>
        <v xml:space="preserve">  </v>
      </c>
      <c r="F98" s="35" t="str">
        <f t="shared" si="12"/>
        <v xml:space="preserve">  </v>
      </c>
      <c r="G98" s="35" t="str">
        <f t="shared" si="12"/>
        <v xml:space="preserve">  </v>
      </c>
      <c r="H98" s="35" t="str">
        <f t="shared" si="12"/>
        <v xml:space="preserve">  </v>
      </c>
      <c r="I98" s="35" t="str">
        <f t="shared" si="12"/>
        <v xml:space="preserve">  </v>
      </c>
      <c r="J98" s="35" t="str">
        <f t="shared" si="12"/>
        <v xml:space="preserve">  </v>
      </c>
      <c r="K98" s="35" t="str">
        <f t="shared" si="12"/>
        <v xml:space="preserve">  </v>
      </c>
      <c r="L98" s="35" t="str">
        <f t="shared" si="12"/>
        <v xml:space="preserve">  </v>
      </c>
      <c r="M98" s="35" t="str">
        <f t="shared" si="12"/>
        <v xml:space="preserve">  </v>
      </c>
      <c r="N98" s="35" t="str">
        <f t="shared" si="12"/>
        <v xml:space="preserve">  </v>
      </c>
      <c r="O98" s="35" t="str">
        <f t="shared" si="12"/>
        <v xml:space="preserve">  </v>
      </c>
      <c r="P98" s="35" t="str">
        <f t="shared" si="12"/>
        <v xml:space="preserve">  </v>
      </c>
      <c r="Q98" s="35" t="str">
        <f t="shared" si="12"/>
        <v xml:space="preserve">  </v>
      </c>
      <c r="R98" s="35" t="str">
        <f t="shared" si="12"/>
        <v xml:space="preserve">  </v>
      </c>
      <c r="S98" s="35" t="str">
        <f t="shared" si="12"/>
        <v xml:space="preserve">  </v>
      </c>
      <c r="T98" s="35" t="str">
        <f t="shared" si="12"/>
        <v xml:space="preserve">  </v>
      </c>
      <c r="U98" s="35" t="str">
        <f t="shared" si="12"/>
        <v xml:space="preserve">  </v>
      </c>
      <c r="V98" s="35" t="str">
        <f t="shared" si="12"/>
        <v xml:space="preserve">  </v>
      </c>
      <c r="W98" s="35" t="str">
        <f t="shared" si="12"/>
        <v xml:space="preserve">  </v>
      </c>
      <c r="X98" s="35" t="str">
        <f t="shared" si="12"/>
        <v xml:space="preserve">  </v>
      </c>
      <c r="Y98" s="35" t="str">
        <f t="shared" si="12"/>
        <v xml:space="preserve">  </v>
      </c>
      <c r="Z98" s="35" t="str">
        <f t="shared" si="12"/>
        <v xml:space="preserve">  </v>
      </c>
      <c r="AA98" s="35" t="str">
        <f t="shared" si="12"/>
        <v xml:space="preserve">  </v>
      </c>
      <c r="AB98" s="35" t="str">
        <f t="shared" si="12"/>
        <v xml:space="preserve">  </v>
      </c>
      <c r="AC98" s="35" t="str">
        <f t="shared" si="12"/>
        <v xml:space="preserve">  </v>
      </c>
      <c r="AD98" s="35" t="str">
        <f t="shared" si="12"/>
        <v xml:space="preserve">  </v>
      </c>
      <c r="AE98" s="35" t="str">
        <f t="shared" si="12"/>
        <v xml:space="preserve">  </v>
      </c>
      <c r="AF98" s="35" t="str">
        <f t="shared" si="12"/>
        <v xml:space="preserve">  </v>
      </c>
      <c r="AG98" s="35" t="str">
        <f t="shared" si="12"/>
        <v xml:space="preserve">  </v>
      </c>
      <c r="AH98" s="35" t="str">
        <f t="shared" si="12"/>
        <v xml:space="preserve">  </v>
      </c>
      <c r="AI98" s="35" t="str">
        <f t="shared" si="12"/>
        <v xml:space="preserve">  </v>
      </c>
      <c r="AJ98" s="35" t="str">
        <f t="shared" si="12"/>
        <v xml:space="preserve">  </v>
      </c>
      <c r="AK98" s="35" t="str">
        <f t="shared" si="12"/>
        <v xml:space="preserve">  </v>
      </c>
      <c r="AL98" s="35" t="str">
        <f t="shared" si="12"/>
        <v xml:space="preserve">  </v>
      </c>
      <c r="AM98" s="35" t="str">
        <f t="shared" si="12"/>
        <v xml:space="preserve">  </v>
      </c>
      <c r="AN98" s="35" t="str">
        <f t="shared" si="12"/>
        <v xml:space="preserve">  </v>
      </c>
      <c r="AO98" s="35" t="str">
        <f t="shared" si="12"/>
        <v xml:space="preserve">  </v>
      </c>
      <c r="AP98" s="35" t="str">
        <f t="shared" si="12"/>
        <v xml:space="preserve">  </v>
      </c>
      <c r="AQ98" s="227"/>
      <c r="AR98" s="227"/>
      <c r="AS98" s="227"/>
      <c r="AT98" s="227"/>
      <c r="AU98" s="227"/>
      <c r="AV98" s="227"/>
      <c r="AW98" s="227"/>
      <c r="AX98" s="227"/>
      <c r="AY98" s="227"/>
      <c r="AZ98" s="227"/>
      <c r="BA98" s="227"/>
      <c r="BB98" s="227"/>
      <c r="BD98" s="277">
        <f t="shared" si="14"/>
        <v>0</v>
      </c>
      <c r="BE98" s="278">
        <f t="shared" si="15"/>
        <v>0</v>
      </c>
      <c r="BF98" s="279">
        <f t="shared" si="16"/>
        <v>0</v>
      </c>
      <c r="BG98" s="280"/>
      <c r="BH98" s="281"/>
      <c r="BI98" s="282">
        <f t="shared" si="17"/>
        <v>0</v>
      </c>
      <c r="BJ98" s="283" t="str">
        <f t="shared" si="13"/>
        <v>ปรับปรุง</v>
      </c>
      <c r="BK98" s="284">
        <f t="shared" si="18"/>
        <v>3</v>
      </c>
    </row>
    <row r="99" spans="1:63" ht="14.25" customHeight="1">
      <c r="A99" s="34">
        <f t="shared" si="11"/>
        <v>4</v>
      </c>
      <c r="B99" s="125" t="str">
        <f t="shared" si="11"/>
        <v>เด็กชายเจษฎาภรณ์  เชื้อชาติ</v>
      </c>
      <c r="C99" s="35" t="str">
        <f t="shared" si="12"/>
        <v xml:space="preserve">  </v>
      </c>
      <c r="D99" s="35" t="str">
        <f t="shared" si="12"/>
        <v xml:space="preserve">  </v>
      </c>
      <c r="E99" s="35" t="str">
        <f t="shared" si="12"/>
        <v xml:space="preserve">  </v>
      </c>
      <c r="F99" s="35" t="str">
        <f t="shared" si="12"/>
        <v xml:space="preserve">  </v>
      </c>
      <c r="G99" s="35" t="str">
        <f t="shared" si="12"/>
        <v xml:space="preserve">  </v>
      </c>
      <c r="H99" s="35" t="str">
        <f t="shared" si="12"/>
        <v xml:space="preserve">  </v>
      </c>
      <c r="I99" s="35" t="str">
        <f t="shared" si="12"/>
        <v xml:space="preserve">  </v>
      </c>
      <c r="J99" s="35" t="str">
        <f t="shared" si="12"/>
        <v xml:space="preserve">  </v>
      </c>
      <c r="K99" s="35" t="str">
        <f t="shared" si="12"/>
        <v xml:space="preserve">  </v>
      </c>
      <c r="L99" s="35" t="str">
        <f t="shared" si="12"/>
        <v xml:space="preserve">  </v>
      </c>
      <c r="M99" s="35" t="str">
        <f t="shared" si="12"/>
        <v xml:space="preserve">  </v>
      </c>
      <c r="N99" s="35" t="str">
        <f t="shared" si="12"/>
        <v xml:space="preserve">  </v>
      </c>
      <c r="O99" s="35" t="str">
        <f t="shared" si="12"/>
        <v xml:space="preserve">  </v>
      </c>
      <c r="P99" s="35" t="str">
        <f t="shared" si="12"/>
        <v xml:space="preserve">  </v>
      </c>
      <c r="Q99" s="35" t="str">
        <f t="shared" si="12"/>
        <v xml:space="preserve">  </v>
      </c>
      <c r="R99" s="35" t="str">
        <f t="shared" si="12"/>
        <v xml:space="preserve">  </v>
      </c>
      <c r="S99" s="35" t="str">
        <f t="shared" si="12"/>
        <v xml:space="preserve">  </v>
      </c>
      <c r="T99" s="35" t="str">
        <f t="shared" si="12"/>
        <v xml:space="preserve">  </v>
      </c>
      <c r="U99" s="35" t="str">
        <f t="shared" si="12"/>
        <v xml:space="preserve">  </v>
      </c>
      <c r="V99" s="35" t="str">
        <f t="shared" si="12"/>
        <v xml:space="preserve">  </v>
      </c>
      <c r="W99" s="35" t="str">
        <f t="shared" si="12"/>
        <v xml:space="preserve">  </v>
      </c>
      <c r="X99" s="35" t="str">
        <f t="shared" si="12"/>
        <v xml:space="preserve">  </v>
      </c>
      <c r="Y99" s="35" t="str">
        <f t="shared" si="12"/>
        <v xml:space="preserve">  </v>
      </c>
      <c r="Z99" s="35" t="str">
        <f t="shared" si="12"/>
        <v xml:space="preserve">  </v>
      </c>
      <c r="AA99" s="35" t="str">
        <f t="shared" si="12"/>
        <v xml:space="preserve">  </v>
      </c>
      <c r="AB99" s="35" t="str">
        <f t="shared" si="12"/>
        <v xml:space="preserve">  </v>
      </c>
      <c r="AC99" s="35" t="str">
        <f t="shared" si="12"/>
        <v xml:space="preserve">  </v>
      </c>
      <c r="AD99" s="35" t="str">
        <f t="shared" si="12"/>
        <v xml:space="preserve">  </v>
      </c>
      <c r="AE99" s="35" t="str">
        <f t="shared" si="12"/>
        <v xml:space="preserve">  </v>
      </c>
      <c r="AF99" s="35" t="str">
        <f t="shared" si="12"/>
        <v xml:space="preserve">  </v>
      </c>
      <c r="AG99" s="35" t="str">
        <f t="shared" si="12"/>
        <v xml:space="preserve">  </v>
      </c>
      <c r="AH99" s="35" t="str">
        <f t="shared" si="12"/>
        <v xml:space="preserve">  </v>
      </c>
      <c r="AI99" s="35" t="str">
        <f t="shared" si="12"/>
        <v xml:space="preserve">  </v>
      </c>
      <c r="AJ99" s="35" t="str">
        <f t="shared" si="12"/>
        <v xml:space="preserve">  </v>
      </c>
      <c r="AK99" s="35" t="str">
        <f t="shared" si="12"/>
        <v xml:space="preserve">  </v>
      </c>
      <c r="AL99" s="35" t="str">
        <f t="shared" si="12"/>
        <v xml:space="preserve">  </v>
      </c>
      <c r="AM99" s="35" t="str">
        <f t="shared" si="12"/>
        <v xml:space="preserve">  </v>
      </c>
      <c r="AN99" s="35" t="str">
        <f t="shared" si="12"/>
        <v xml:space="preserve">  </v>
      </c>
      <c r="AO99" s="35" t="str">
        <f t="shared" si="12"/>
        <v xml:space="preserve">  </v>
      </c>
      <c r="AP99" s="35" t="str">
        <f t="shared" si="12"/>
        <v xml:space="preserve">  </v>
      </c>
      <c r="AQ99" s="227"/>
      <c r="AR99" s="227"/>
      <c r="AS99" s="227"/>
      <c r="AT99" s="227"/>
      <c r="AU99" s="227"/>
      <c r="AV99" s="227"/>
      <c r="AW99" s="227"/>
      <c r="AX99" s="227"/>
      <c r="AY99" s="227"/>
      <c r="AZ99" s="227"/>
      <c r="BA99" s="227"/>
      <c r="BB99" s="227"/>
      <c r="BD99" s="277">
        <f t="shared" si="14"/>
        <v>0</v>
      </c>
      <c r="BE99" s="278">
        <f t="shared" si="15"/>
        <v>0</v>
      </c>
      <c r="BF99" s="279">
        <f t="shared" si="16"/>
        <v>0</v>
      </c>
      <c r="BG99" s="280"/>
      <c r="BH99" s="281"/>
      <c r="BI99" s="282">
        <f t="shared" si="17"/>
        <v>0</v>
      </c>
      <c r="BJ99" s="283" t="str">
        <f t="shared" si="13"/>
        <v>ปรับปรุง</v>
      </c>
      <c r="BK99" s="284">
        <f t="shared" si="18"/>
        <v>3</v>
      </c>
    </row>
    <row r="100" spans="1:63" ht="14.25" customHeight="1">
      <c r="A100" s="34">
        <f t="shared" si="11"/>
        <v>5</v>
      </c>
      <c r="B100" s="125" t="str">
        <f t="shared" si="11"/>
        <v>เด็กชายเด็กชายชัชวาล  ปึงเจริญปัญญา</v>
      </c>
      <c r="C100" s="35" t="str">
        <f t="shared" si="12"/>
        <v xml:space="preserve">  </v>
      </c>
      <c r="D100" s="35" t="str">
        <f t="shared" si="12"/>
        <v xml:space="preserve">  </v>
      </c>
      <c r="E100" s="35" t="str">
        <f t="shared" si="12"/>
        <v xml:space="preserve">  </v>
      </c>
      <c r="F100" s="35" t="str">
        <f t="shared" si="12"/>
        <v xml:space="preserve">  </v>
      </c>
      <c r="G100" s="35" t="str">
        <f t="shared" si="12"/>
        <v xml:space="preserve">  </v>
      </c>
      <c r="H100" s="35" t="str">
        <f t="shared" si="12"/>
        <v xml:space="preserve">  </v>
      </c>
      <c r="I100" s="35" t="str">
        <f t="shared" si="12"/>
        <v xml:space="preserve">  </v>
      </c>
      <c r="J100" s="35" t="str">
        <f t="shared" si="12"/>
        <v xml:space="preserve">  </v>
      </c>
      <c r="K100" s="35" t="str">
        <f t="shared" si="12"/>
        <v xml:space="preserve">  </v>
      </c>
      <c r="L100" s="35" t="str">
        <f t="shared" si="12"/>
        <v xml:space="preserve">  </v>
      </c>
      <c r="M100" s="35" t="str">
        <f t="shared" si="12"/>
        <v xml:space="preserve">  </v>
      </c>
      <c r="N100" s="35" t="str">
        <f t="shared" si="12"/>
        <v xml:space="preserve">  </v>
      </c>
      <c r="O100" s="35" t="str">
        <f t="shared" si="12"/>
        <v xml:space="preserve">  </v>
      </c>
      <c r="P100" s="35" t="str">
        <f t="shared" si="12"/>
        <v xml:space="preserve">  </v>
      </c>
      <c r="Q100" s="35" t="str">
        <f t="shared" si="12"/>
        <v xml:space="preserve">  </v>
      </c>
      <c r="R100" s="35" t="str">
        <f t="shared" si="12"/>
        <v xml:space="preserve">  </v>
      </c>
      <c r="S100" s="35" t="str">
        <f t="shared" si="12"/>
        <v xml:space="preserve">  </v>
      </c>
      <c r="T100" s="35" t="str">
        <f t="shared" si="12"/>
        <v xml:space="preserve">  </v>
      </c>
      <c r="U100" s="35" t="str">
        <f t="shared" si="12"/>
        <v xml:space="preserve">  </v>
      </c>
      <c r="V100" s="35" t="str">
        <f t="shared" si="12"/>
        <v xml:space="preserve">  </v>
      </c>
      <c r="W100" s="35" t="str">
        <f t="shared" si="12"/>
        <v xml:space="preserve">  </v>
      </c>
      <c r="X100" s="35" t="str">
        <f t="shared" si="12"/>
        <v xml:space="preserve">  </v>
      </c>
      <c r="Y100" s="35" t="str">
        <f t="shared" si="12"/>
        <v xml:space="preserve">  </v>
      </c>
      <c r="Z100" s="35" t="str">
        <f t="shared" si="12"/>
        <v xml:space="preserve">  </v>
      </c>
      <c r="AA100" s="35" t="str">
        <f t="shared" si="12"/>
        <v xml:space="preserve">  </v>
      </c>
      <c r="AB100" s="35" t="str">
        <f t="shared" si="12"/>
        <v xml:space="preserve">  </v>
      </c>
      <c r="AC100" s="35" t="str">
        <f t="shared" si="12"/>
        <v xml:space="preserve">  </v>
      </c>
      <c r="AD100" s="35" t="str">
        <f t="shared" si="12"/>
        <v xml:space="preserve">  </v>
      </c>
      <c r="AE100" s="35" t="str">
        <f t="shared" si="12"/>
        <v xml:space="preserve">  </v>
      </c>
      <c r="AF100" s="35" t="str">
        <f t="shared" si="12"/>
        <v xml:space="preserve">  </v>
      </c>
      <c r="AG100" s="35" t="str">
        <f t="shared" si="12"/>
        <v xml:space="preserve">  </v>
      </c>
      <c r="AH100" s="35" t="str">
        <f t="shared" si="12"/>
        <v xml:space="preserve">  </v>
      </c>
      <c r="AI100" s="35" t="str">
        <f t="shared" si="12"/>
        <v xml:space="preserve">  </v>
      </c>
      <c r="AJ100" s="35" t="str">
        <f t="shared" si="12"/>
        <v xml:space="preserve">  </v>
      </c>
      <c r="AK100" s="35" t="str">
        <f t="shared" si="12"/>
        <v xml:space="preserve">  </v>
      </c>
      <c r="AL100" s="35" t="str">
        <f t="shared" si="12"/>
        <v xml:space="preserve">  </v>
      </c>
      <c r="AM100" s="35" t="str">
        <f t="shared" si="12"/>
        <v xml:space="preserve">  </v>
      </c>
      <c r="AN100" s="35" t="str">
        <f t="shared" si="12"/>
        <v xml:space="preserve">  </v>
      </c>
      <c r="AO100" s="35" t="str">
        <f t="shared" si="12"/>
        <v xml:space="preserve">  </v>
      </c>
      <c r="AP100" s="35" t="str">
        <f t="shared" si="12"/>
        <v xml:space="preserve">  </v>
      </c>
      <c r="AQ100" s="227"/>
      <c r="AR100" s="227"/>
      <c r="AS100" s="227"/>
      <c r="AT100" s="227"/>
      <c r="AU100" s="227"/>
      <c r="AV100" s="227"/>
      <c r="AW100" s="227"/>
      <c r="AX100" s="227"/>
      <c r="AY100" s="227"/>
      <c r="AZ100" s="227"/>
      <c r="BA100" s="227"/>
      <c r="BB100" s="227"/>
      <c r="BD100" s="277">
        <f t="shared" si="14"/>
        <v>0</v>
      </c>
      <c r="BE100" s="278">
        <f t="shared" si="15"/>
        <v>0</v>
      </c>
      <c r="BF100" s="279">
        <f t="shared" si="16"/>
        <v>0</v>
      </c>
      <c r="BG100" s="280"/>
      <c r="BH100" s="281"/>
      <c r="BI100" s="282">
        <f t="shared" si="17"/>
        <v>0</v>
      </c>
      <c r="BJ100" s="283" t="str">
        <f t="shared" si="13"/>
        <v>ปรับปรุง</v>
      </c>
      <c r="BK100" s="284">
        <f t="shared" si="18"/>
        <v>3</v>
      </c>
    </row>
    <row r="101" spans="1:63" ht="14.25" customHeight="1">
      <c r="A101" s="34">
        <f t="shared" si="11"/>
        <v>6</v>
      </c>
      <c r="B101" s="125" t="str">
        <f t="shared" si="11"/>
        <v>เด็กชายนครินทร์  ไหวกระโทก</v>
      </c>
      <c r="C101" s="35" t="str">
        <f t="shared" si="12"/>
        <v xml:space="preserve">  </v>
      </c>
      <c r="D101" s="35" t="str">
        <f t="shared" si="12"/>
        <v xml:space="preserve">  </v>
      </c>
      <c r="E101" s="35" t="str">
        <f t="shared" si="12"/>
        <v xml:space="preserve">  </v>
      </c>
      <c r="F101" s="35" t="str">
        <f t="shared" si="12"/>
        <v xml:space="preserve">  </v>
      </c>
      <c r="G101" s="35" t="str">
        <f t="shared" si="12"/>
        <v xml:space="preserve">  </v>
      </c>
      <c r="H101" s="35" t="str">
        <f t="shared" si="12"/>
        <v xml:space="preserve">  </v>
      </c>
      <c r="I101" s="35" t="str">
        <f t="shared" si="12"/>
        <v xml:space="preserve">  </v>
      </c>
      <c r="J101" s="35" t="str">
        <f t="shared" ref="C101:AP106" si="19">IF(J14&lt;=0,"  ",IF(J14=J$7,J$6,0))</f>
        <v xml:space="preserve">  </v>
      </c>
      <c r="K101" s="35" t="str">
        <f t="shared" si="19"/>
        <v xml:space="preserve">  </v>
      </c>
      <c r="L101" s="35" t="str">
        <f t="shared" si="19"/>
        <v xml:space="preserve">  </v>
      </c>
      <c r="M101" s="35" t="str">
        <f t="shared" si="19"/>
        <v xml:space="preserve">  </v>
      </c>
      <c r="N101" s="35" t="str">
        <f t="shared" si="19"/>
        <v xml:space="preserve">  </v>
      </c>
      <c r="O101" s="35" t="str">
        <f t="shared" si="19"/>
        <v xml:space="preserve">  </v>
      </c>
      <c r="P101" s="35" t="str">
        <f t="shared" si="19"/>
        <v xml:space="preserve">  </v>
      </c>
      <c r="Q101" s="35" t="str">
        <f t="shared" si="19"/>
        <v xml:space="preserve">  </v>
      </c>
      <c r="R101" s="35" t="str">
        <f t="shared" si="19"/>
        <v xml:space="preserve">  </v>
      </c>
      <c r="S101" s="35" t="str">
        <f t="shared" si="19"/>
        <v xml:space="preserve">  </v>
      </c>
      <c r="T101" s="35" t="str">
        <f t="shared" si="19"/>
        <v xml:space="preserve">  </v>
      </c>
      <c r="U101" s="35" t="str">
        <f t="shared" si="19"/>
        <v xml:space="preserve">  </v>
      </c>
      <c r="V101" s="35" t="str">
        <f t="shared" si="19"/>
        <v xml:space="preserve">  </v>
      </c>
      <c r="W101" s="35" t="str">
        <f t="shared" si="19"/>
        <v xml:space="preserve">  </v>
      </c>
      <c r="X101" s="35" t="str">
        <f t="shared" si="19"/>
        <v xml:space="preserve">  </v>
      </c>
      <c r="Y101" s="35" t="str">
        <f t="shared" si="19"/>
        <v xml:space="preserve">  </v>
      </c>
      <c r="Z101" s="35" t="str">
        <f t="shared" si="19"/>
        <v xml:space="preserve">  </v>
      </c>
      <c r="AA101" s="35" t="str">
        <f t="shared" si="19"/>
        <v xml:space="preserve">  </v>
      </c>
      <c r="AB101" s="35" t="str">
        <f t="shared" si="19"/>
        <v xml:space="preserve">  </v>
      </c>
      <c r="AC101" s="35" t="str">
        <f t="shared" si="19"/>
        <v xml:space="preserve">  </v>
      </c>
      <c r="AD101" s="35" t="str">
        <f t="shared" si="19"/>
        <v xml:space="preserve">  </v>
      </c>
      <c r="AE101" s="35" t="str">
        <f t="shared" si="19"/>
        <v xml:space="preserve">  </v>
      </c>
      <c r="AF101" s="35" t="str">
        <f t="shared" si="19"/>
        <v xml:space="preserve">  </v>
      </c>
      <c r="AG101" s="35" t="str">
        <f t="shared" si="19"/>
        <v xml:space="preserve">  </v>
      </c>
      <c r="AH101" s="35" t="str">
        <f t="shared" si="19"/>
        <v xml:space="preserve">  </v>
      </c>
      <c r="AI101" s="35" t="str">
        <f t="shared" si="19"/>
        <v xml:space="preserve">  </v>
      </c>
      <c r="AJ101" s="35" t="str">
        <f t="shared" si="19"/>
        <v xml:space="preserve">  </v>
      </c>
      <c r="AK101" s="35" t="str">
        <f t="shared" si="19"/>
        <v xml:space="preserve">  </v>
      </c>
      <c r="AL101" s="35" t="str">
        <f t="shared" si="19"/>
        <v xml:space="preserve">  </v>
      </c>
      <c r="AM101" s="35" t="str">
        <f t="shared" si="19"/>
        <v xml:space="preserve">  </v>
      </c>
      <c r="AN101" s="35" t="str">
        <f t="shared" si="19"/>
        <v xml:space="preserve">  </v>
      </c>
      <c r="AO101" s="35" t="str">
        <f t="shared" si="19"/>
        <v xml:space="preserve">  </v>
      </c>
      <c r="AP101" s="35" t="str">
        <f t="shared" si="19"/>
        <v xml:space="preserve">  </v>
      </c>
      <c r="AQ101" s="227"/>
      <c r="AR101" s="227"/>
      <c r="AS101" s="227"/>
      <c r="AT101" s="227"/>
      <c r="AU101" s="227"/>
      <c r="AV101" s="227"/>
      <c r="AW101" s="227"/>
      <c r="AX101" s="227"/>
      <c r="AY101" s="227"/>
      <c r="AZ101" s="227"/>
      <c r="BA101" s="227"/>
      <c r="BB101" s="227"/>
      <c r="BD101" s="277">
        <f t="shared" si="14"/>
        <v>0</v>
      </c>
      <c r="BE101" s="278">
        <f t="shared" si="15"/>
        <v>0</v>
      </c>
      <c r="BF101" s="279">
        <f t="shared" si="16"/>
        <v>0</v>
      </c>
      <c r="BG101" s="280"/>
      <c r="BH101" s="281"/>
      <c r="BI101" s="282">
        <f t="shared" si="17"/>
        <v>0</v>
      </c>
      <c r="BJ101" s="283" t="str">
        <f t="shared" si="13"/>
        <v>ปรับปรุง</v>
      </c>
      <c r="BK101" s="284">
        <f t="shared" si="18"/>
        <v>3</v>
      </c>
    </row>
    <row r="102" spans="1:63" ht="14.25" customHeight="1">
      <c r="A102" s="34">
        <f t="shared" si="11"/>
        <v>7</v>
      </c>
      <c r="B102" s="125" t="str">
        <f t="shared" si="11"/>
        <v>เด็กชายวงศกร  นามนุ</v>
      </c>
      <c r="C102" s="35" t="str">
        <f t="shared" si="19"/>
        <v xml:space="preserve">  </v>
      </c>
      <c r="D102" s="35" t="str">
        <f t="shared" si="19"/>
        <v xml:space="preserve">  </v>
      </c>
      <c r="E102" s="35" t="str">
        <f t="shared" si="19"/>
        <v xml:space="preserve">  </v>
      </c>
      <c r="F102" s="35" t="str">
        <f t="shared" si="19"/>
        <v xml:space="preserve">  </v>
      </c>
      <c r="G102" s="35" t="str">
        <f t="shared" si="19"/>
        <v xml:space="preserve">  </v>
      </c>
      <c r="H102" s="35" t="str">
        <f t="shared" si="19"/>
        <v xml:space="preserve">  </v>
      </c>
      <c r="I102" s="35" t="str">
        <f t="shared" si="19"/>
        <v xml:space="preserve">  </v>
      </c>
      <c r="J102" s="35" t="str">
        <f t="shared" si="19"/>
        <v xml:space="preserve">  </v>
      </c>
      <c r="K102" s="35" t="str">
        <f t="shared" si="19"/>
        <v xml:space="preserve">  </v>
      </c>
      <c r="L102" s="35" t="str">
        <f t="shared" si="19"/>
        <v xml:space="preserve">  </v>
      </c>
      <c r="M102" s="35" t="str">
        <f t="shared" si="19"/>
        <v xml:space="preserve">  </v>
      </c>
      <c r="N102" s="35" t="str">
        <f t="shared" si="19"/>
        <v xml:space="preserve">  </v>
      </c>
      <c r="O102" s="35" t="str">
        <f t="shared" si="19"/>
        <v xml:space="preserve">  </v>
      </c>
      <c r="P102" s="35" t="str">
        <f t="shared" si="19"/>
        <v xml:space="preserve">  </v>
      </c>
      <c r="Q102" s="35" t="str">
        <f t="shared" si="19"/>
        <v xml:space="preserve">  </v>
      </c>
      <c r="R102" s="35" t="str">
        <f t="shared" si="19"/>
        <v xml:space="preserve">  </v>
      </c>
      <c r="S102" s="35" t="str">
        <f t="shared" si="19"/>
        <v xml:space="preserve">  </v>
      </c>
      <c r="T102" s="35" t="str">
        <f t="shared" si="19"/>
        <v xml:space="preserve">  </v>
      </c>
      <c r="U102" s="35" t="str">
        <f t="shared" si="19"/>
        <v xml:space="preserve">  </v>
      </c>
      <c r="V102" s="35" t="str">
        <f t="shared" si="19"/>
        <v xml:space="preserve">  </v>
      </c>
      <c r="W102" s="35" t="str">
        <f t="shared" si="19"/>
        <v xml:space="preserve">  </v>
      </c>
      <c r="X102" s="35" t="str">
        <f t="shared" si="19"/>
        <v xml:space="preserve">  </v>
      </c>
      <c r="Y102" s="35" t="str">
        <f t="shared" si="19"/>
        <v xml:space="preserve">  </v>
      </c>
      <c r="Z102" s="35" t="str">
        <f t="shared" si="19"/>
        <v xml:space="preserve">  </v>
      </c>
      <c r="AA102" s="35" t="str">
        <f t="shared" si="19"/>
        <v xml:space="preserve">  </v>
      </c>
      <c r="AB102" s="35" t="str">
        <f t="shared" si="19"/>
        <v xml:space="preserve">  </v>
      </c>
      <c r="AC102" s="35" t="str">
        <f t="shared" si="19"/>
        <v xml:space="preserve">  </v>
      </c>
      <c r="AD102" s="35" t="str">
        <f t="shared" si="19"/>
        <v xml:space="preserve">  </v>
      </c>
      <c r="AE102" s="35" t="str">
        <f t="shared" si="19"/>
        <v xml:space="preserve">  </v>
      </c>
      <c r="AF102" s="35" t="str">
        <f t="shared" si="19"/>
        <v xml:space="preserve">  </v>
      </c>
      <c r="AG102" s="35" t="str">
        <f t="shared" si="19"/>
        <v xml:space="preserve">  </v>
      </c>
      <c r="AH102" s="35" t="str">
        <f t="shared" si="19"/>
        <v xml:space="preserve">  </v>
      </c>
      <c r="AI102" s="35" t="str">
        <f t="shared" si="19"/>
        <v xml:space="preserve">  </v>
      </c>
      <c r="AJ102" s="35" t="str">
        <f t="shared" si="19"/>
        <v xml:space="preserve">  </v>
      </c>
      <c r="AK102" s="35" t="str">
        <f t="shared" si="19"/>
        <v xml:space="preserve">  </v>
      </c>
      <c r="AL102" s="35" t="str">
        <f t="shared" si="19"/>
        <v xml:space="preserve">  </v>
      </c>
      <c r="AM102" s="35" t="str">
        <f t="shared" si="19"/>
        <v xml:space="preserve">  </v>
      </c>
      <c r="AN102" s="35" t="str">
        <f t="shared" si="19"/>
        <v xml:space="preserve">  </v>
      </c>
      <c r="AO102" s="35" t="str">
        <f t="shared" si="19"/>
        <v xml:space="preserve">  </v>
      </c>
      <c r="AP102" s="35" t="str">
        <f t="shared" si="19"/>
        <v xml:space="preserve">  </v>
      </c>
      <c r="AQ102" s="227"/>
      <c r="AR102" s="227"/>
      <c r="AS102" s="227"/>
      <c r="AT102" s="227"/>
      <c r="AU102" s="227"/>
      <c r="AV102" s="227"/>
      <c r="AW102" s="227"/>
      <c r="AX102" s="227"/>
      <c r="AY102" s="227"/>
      <c r="AZ102" s="227"/>
      <c r="BA102" s="227"/>
      <c r="BB102" s="227"/>
      <c r="BD102" s="277">
        <f t="shared" si="14"/>
        <v>0</v>
      </c>
      <c r="BE102" s="278">
        <f t="shared" si="15"/>
        <v>0</v>
      </c>
      <c r="BF102" s="279">
        <f t="shared" si="16"/>
        <v>0</v>
      </c>
      <c r="BG102" s="280"/>
      <c r="BH102" s="281"/>
      <c r="BI102" s="282">
        <f t="shared" si="17"/>
        <v>0</v>
      </c>
      <c r="BJ102" s="283" t="str">
        <f t="shared" si="13"/>
        <v>ปรับปรุง</v>
      </c>
      <c r="BK102" s="284">
        <f t="shared" si="18"/>
        <v>3</v>
      </c>
    </row>
    <row r="103" spans="1:63" ht="14.25" customHeight="1">
      <c r="A103" s="34">
        <f t="shared" si="11"/>
        <v>8</v>
      </c>
      <c r="B103" s="125" t="str">
        <f t="shared" si="11"/>
        <v>เด็กชายสันต์ภพ  ประสมโค</v>
      </c>
      <c r="C103" s="35" t="str">
        <f t="shared" si="19"/>
        <v xml:space="preserve">  </v>
      </c>
      <c r="D103" s="35" t="str">
        <f t="shared" si="19"/>
        <v xml:space="preserve">  </v>
      </c>
      <c r="E103" s="35" t="str">
        <f t="shared" si="19"/>
        <v xml:space="preserve">  </v>
      </c>
      <c r="F103" s="35" t="str">
        <f t="shared" si="19"/>
        <v xml:space="preserve">  </v>
      </c>
      <c r="G103" s="35" t="str">
        <f t="shared" si="19"/>
        <v xml:space="preserve">  </v>
      </c>
      <c r="H103" s="35" t="str">
        <f t="shared" si="19"/>
        <v xml:space="preserve">  </v>
      </c>
      <c r="I103" s="35" t="str">
        <f t="shared" si="19"/>
        <v xml:space="preserve">  </v>
      </c>
      <c r="J103" s="35" t="str">
        <f t="shared" si="19"/>
        <v xml:space="preserve">  </v>
      </c>
      <c r="K103" s="35" t="str">
        <f t="shared" si="19"/>
        <v xml:space="preserve">  </v>
      </c>
      <c r="L103" s="35" t="str">
        <f t="shared" si="19"/>
        <v xml:space="preserve">  </v>
      </c>
      <c r="M103" s="35" t="str">
        <f t="shared" si="19"/>
        <v xml:space="preserve">  </v>
      </c>
      <c r="N103" s="35" t="str">
        <f t="shared" si="19"/>
        <v xml:space="preserve">  </v>
      </c>
      <c r="O103" s="35" t="str">
        <f t="shared" si="19"/>
        <v xml:space="preserve">  </v>
      </c>
      <c r="P103" s="35" t="str">
        <f t="shared" si="19"/>
        <v xml:space="preserve">  </v>
      </c>
      <c r="Q103" s="35" t="str">
        <f t="shared" si="19"/>
        <v xml:space="preserve">  </v>
      </c>
      <c r="R103" s="35" t="str">
        <f t="shared" si="19"/>
        <v xml:space="preserve">  </v>
      </c>
      <c r="S103" s="35" t="str">
        <f t="shared" si="19"/>
        <v xml:space="preserve">  </v>
      </c>
      <c r="T103" s="35" t="str">
        <f t="shared" si="19"/>
        <v xml:space="preserve">  </v>
      </c>
      <c r="U103" s="35" t="str">
        <f t="shared" si="19"/>
        <v xml:space="preserve">  </v>
      </c>
      <c r="V103" s="35" t="str">
        <f t="shared" si="19"/>
        <v xml:space="preserve">  </v>
      </c>
      <c r="W103" s="35" t="str">
        <f t="shared" si="19"/>
        <v xml:space="preserve">  </v>
      </c>
      <c r="X103" s="35" t="str">
        <f t="shared" si="19"/>
        <v xml:space="preserve">  </v>
      </c>
      <c r="Y103" s="35" t="str">
        <f t="shared" si="19"/>
        <v xml:space="preserve">  </v>
      </c>
      <c r="Z103" s="35" t="str">
        <f t="shared" si="19"/>
        <v xml:space="preserve">  </v>
      </c>
      <c r="AA103" s="35" t="str">
        <f t="shared" si="19"/>
        <v xml:space="preserve">  </v>
      </c>
      <c r="AB103" s="35" t="str">
        <f t="shared" si="19"/>
        <v xml:space="preserve">  </v>
      </c>
      <c r="AC103" s="35" t="str">
        <f t="shared" si="19"/>
        <v xml:space="preserve">  </v>
      </c>
      <c r="AD103" s="35" t="str">
        <f t="shared" si="19"/>
        <v xml:space="preserve">  </v>
      </c>
      <c r="AE103" s="35" t="str">
        <f t="shared" si="19"/>
        <v xml:space="preserve">  </v>
      </c>
      <c r="AF103" s="35" t="str">
        <f t="shared" si="19"/>
        <v xml:space="preserve">  </v>
      </c>
      <c r="AG103" s="35" t="str">
        <f t="shared" si="19"/>
        <v xml:space="preserve">  </v>
      </c>
      <c r="AH103" s="35" t="str">
        <f t="shared" si="19"/>
        <v xml:space="preserve">  </v>
      </c>
      <c r="AI103" s="35" t="str">
        <f t="shared" si="19"/>
        <v xml:space="preserve">  </v>
      </c>
      <c r="AJ103" s="35" t="str">
        <f t="shared" si="19"/>
        <v xml:space="preserve">  </v>
      </c>
      <c r="AK103" s="35" t="str">
        <f t="shared" si="19"/>
        <v xml:space="preserve">  </v>
      </c>
      <c r="AL103" s="35" t="str">
        <f t="shared" si="19"/>
        <v xml:space="preserve">  </v>
      </c>
      <c r="AM103" s="35" t="str">
        <f t="shared" si="19"/>
        <v xml:space="preserve">  </v>
      </c>
      <c r="AN103" s="35" t="str">
        <f t="shared" si="19"/>
        <v xml:space="preserve">  </v>
      </c>
      <c r="AO103" s="35" t="str">
        <f t="shared" si="19"/>
        <v xml:space="preserve">  </v>
      </c>
      <c r="AP103" s="35" t="str">
        <f t="shared" si="19"/>
        <v xml:space="preserve">  </v>
      </c>
      <c r="AQ103" s="227"/>
      <c r="AR103" s="227"/>
      <c r="AS103" s="227"/>
      <c r="AT103" s="227"/>
      <c r="AU103" s="227"/>
      <c r="AV103" s="227"/>
      <c r="AW103" s="227"/>
      <c r="AX103" s="227"/>
      <c r="AY103" s="227"/>
      <c r="AZ103" s="227"/>
      <c r="BA103" s="227"/>
      <c r="BB103" s="227"/>
      <c r="BD103" s="277">
        <f t="shared" si="14"/>
        <v>0</v>
      </c>
      <c r="BE103" s="278">
        <f t="shared" si="15"/>
        <v>0</v>
      </c>
      <c r="BF103" s="279">
        <f t="shared" si="16"/>
        <v>0</v>
      </c>
      <c r="BG103" s="280"/>
      <c r="BH103" s="281"/>
      <c r="BI103" s="282">
        <f t="shared" si="17"/>
        <v>0</v>
      </c>
      <c r="BJ103" s="283" t="str">
        <f t="shared" si="13"/>
        <v>ปรับปรุง</v>
      </c>
      <c r="BK103" s="284">
        <f t="shared" si="18"/>
        <v>3</v>
      </c>
    </row>
    <row r="104" spans="1:63" ht="14.25" customHeight="1">
      <c r="A104" s="34">
        <f t="shared" si="11"/>
        <v>9</v>
      </c>
      <c r="B104" s="125" t="str">
        <f t="shared" si="11"/>
        <v>เด็กชายสุเทพ  สุขพิมาน</v>
      </c>
      <c r="C104" s="35" t="str">
        <f t="shared" si="19"/>
        <v xml:space="preserve">  </v>
      </c>
      <c r="D104" s="35" t="str">
        <f t="shared" si="19"/>
        <v xml:space="preserve">  </v>
      </c>
      <c r="E104" s="35" t="str">
        <f t="shared" si="19"/>
        <v xml:space="preserve">  </v>
      </c>
      <c r="F104" s="35" t="str">
        <f t="shared" si="19"/>
        <v xml:space="preserve">  </v>
      </c>
      <c r="G104" s="35" t="str">
        <f t="shared" si="19"/>
        <v xml:space="preserve">  </v>
      </c>
      <c r="H104" s="35" t="str">
        <f t="shared" si="19"/>
        <v xml:space="preserve">  </v>
      </c>
      <c r="I104" s="35" t="str">
        <f t="shared" si="19"/>
        <v xml:space="preserve">  </v>
      </c>
      <c r="J104" s="35" t="str">
        <f t="shared" si="19"/>
        <v xml:space="preserve">  </v>
      </c>
      <c r="K104" s="35" t="str">
        <f t="shared" si="19"/>
        <v xml:space="preserve">  </v>
      </c>
      <c r="L104" s="35" t="str">
        <f t="shared" si="19"/>
        <v xml:space="preserve">  </v>
      </c>
      <c r="M104" s="35" t="str">
        <f t="shared" si="19"/>
        <v xml:space="preserve">  </v>
      </c>
      <c r="N104" s="35" t="str">
        <f t="shared" si="19"/>
        <v xml:space="preserve">  </v>
      </c>
      <c r="O104" s="35" t="str">
        <f t="shared" si="19"/>
        <v xml:space="preserve">  </v>
      </c>
      <c r="P104" s="35" t="str">
        <f t="shared" si="19"/>
        <v xml:space="preserve">  </v>
      </c>
      <c r="Q104" s="35" t="str">
        <f t="shared" si="19"/>
        <v xml:space="preserve">  </v>
      </c>
      <c r="R104" s="35" t="str">
        <f t="shared" si="19"/>
        <v xml:space="preserve">  </v>
      </c>
      <c r="S104" s="35" t="str">
        <f t="shared" si="19"/>
        <v xml:space="preserve">  </v>
      </c>
      <c r="T104" s="35" t="str">
        <f t="shared" si="19"/>
        <v xml:space="preserve">  </v>
      </c>
      <c r="U104" s="35" t="str">
        <f t="shared" si="19"/>
        <v xml:space="preserve">  </v>
      </c>
      <c r="V104" s="35" t="str">
        <f t="shared" si="19"/>
        <v xml:space="preserve">  </v>
      </c>
      <c r="W104" s="35" t="str">
        <f t="shared" si="19"/>
        <v xml:space="preserve">  </v>
      </c>
      <c r="X104" s="35" t="str">
        <f t="shared" si="19"/>
        <v xml:space="preserve">  </v>
      </c>
      <c r="Y104" s="35" t="str">
        <f t="shared" si="19"/>
        <v xml:space="preserve">  </v>
      </c>
      <c r="Z104" s="35" t="str">
        <f t="shared" si="19"/>
        <v xml:space="preserve">  </v>
      </c>
      <c r="AA104" s="35" t="str">
        <f t="shared" si="19"/>
        <v xml:space="preserve">  </v>
      </c>
      <c r="AB104" s="35" t="str">
        <f t="shared" si="19"/>
        <v xml:space="preserve">  </v>
      </c>
      <c r="AC104" s="35" t="str">
        <f t="shared" si="19"/>
        <v xml:space="preserve">  </v>
      </c>
      <c r="AD104" s="35" t="str">
        <f t="shared" si="19"/>
        <v xml:space="preserve">  </v>
      </c>
      <c r="AE104" s="35" t="str">
        <f t="shared" si="19"/>
        <v xml:space="preserve">  </v>
      </c>
      <c r="AF104" s="35" t="str">
        <f t="shared" si="19"/>
        <v xml:space="preserve">  </v>
      </c>
      <c r="AG104" s="35" t="str">
        <f t="shared" si="19"/>
        <v xml:space="preserve">  </v>
      </c>
      <c r="AH104" s="35" t="str">
        <f t="shared" si="19"/>
        <v xml:space="preserve">  </v>
      </c>
      <c r="AI104" s="35" t="str">
        <f t="shared" si="19"/>
        <v xml:space="preserve">  </v>
      </c>
      <c r="AJ104" s="35" t="str">
        <f t="shared" si="19"/>
        <v xml:space="preserve">  </v>
      </c>
      <c r="AK104" s="35" t="str">
        <f t="shared" si="19"/>
        <v xml:space="preserve">  </v>
      </c>
      <c r="AL104" s="35" t="str">
        <f t="shared" si="19"/>
        <v xml:space="preserve">  </v>
      </c>
      <c r="AM104" s="35" t="str">
        <f t="shared" si="19"/>
        <v xml:space="preserve">  </v>
      </c>
      <c r="AN104" s="35" t="str">
        <f t="shared" si="19"/>
        <v xml:space="preserve">  </v>
      </c>
      <c r="AO104" s="35" t="str">
        <f t="shared" si="19"/>
        <v xml:space="preserve">  </v>
      </c>
      <c r="AP104" s="35" t="str">
        <f t="shared" si="19"/>
        <v xml:space="preserve">  </v>
      </c>
      <c r="AQ104" s="227"/>
      <c r="AR104" s="227"/>
      <c r="AS104" s="227"/>
      <c r="AT104" s="227"/>
      <c r="AU104" s="227"/>
      <c r="AV104" s="227"/>
      <c r="AW104" s="227"/>
      <c r="AX104" s="227"/>
      <c r="AY104" s="227"/>
      <c r="AZ104" s="227"/>
      <c r="BA104" s="227"/>
      <c r="BB104" s="227"/>
      <c r="BD104" s="277">
        <f t="shared" si="14"/>
        <v>0</v>
      </c>
      <c r="BE104" s="278">
        <f t="shared" si="15"/>
        <v>0</v>
      </c>
      <c r="BF104" s="279">
        <f t="shared" si="16"/>
        <v>0</v>
      </c>
      <c r="BG104" s="280"/>
      <c r="BH104" s="281"/>
      <c r="BI104" s="282">
        <f t="shared" si="17"/>
        <v>0</v>
      </c>
      <c r="BJ104" s="283" t="str">
        <f t="shared" si="13"/>
        <v>ปรับปรุง</v>
      </c>
      <c r="BK104" s="284">
        <f t="shared" si="18"/>
        <v>3</v>
      </c>
    </row>
    <row r="105" spans="1:63" ht="14.25" customHeight="1">
      <c r="A105" s="34">
        <f t="shared" si="11"/>
        <v>10</v>
      </c>
      <c r="B105" s="125" t="str">
        <f t="shared" si="11"/>
        <v>เด็กชายอภิชิต  โอกระโทก</v>
      </c>
      <c r="C105" s="35" t="str">
        <f t="shared" si="19"/>
        <v xml:space="preserve">  </v>
      </c>
      <c r="D105" s="35" t="str">
        <f t="shared" si="19"/>
        <v xml:space="preserve">  </v>
      </c>
      <c r="E105" s="35" t="str">
        <f t="shared" si="19"/>
        <v xml:space="preserve">  </v>
      </c>
      <c r="F105" s="35" t="str">
        <f t="shared" si="19"/>
        <v xml:space="preserve">  </v>
      </c>
      <c r="G105" s="35" t="str">
        <f t="shared" si="19"/>
        <v xml:space="preserve">  </v>
      </c>
      <c r="H105" s="35" t="str">
        <f t="shared" si="19"/>
        <v xml:space="preserve">  </v>
      </c>
      <c r="I105" s="35" t="str">
        <f t="shared" si="19"/>
        <v xml:space="preserve">  </v>
      </c>
      <c r="J105" s="35" t="str">
        <f t="shared" si="19"/>
        <v xml:space="preserve">  </v>
      </c>
      <c r="K105" s="35" t="str">
        <f t="shared" si="19"/>
        <v xml:space="preserve">  </v>
      </c>
      <c r="L105" s="35" t="str">
        <f t="shared" si="19"/>
        <v xml:space="preserve">  </v>
      </c>
      <c r="M105" s="35" t="str">
        <f t="shared" si="19"/>
        <v xml:space="preserve">  </v>
      </c>
      <c r="N105" s="35" t="str">
        <f t="shared" si="19"/>
        <v xml:space="preserve">  </v>
      </c>
      <c r="O105" s="35" t="str">
        <f t="shared" si="19"/>
        <v xml:space="preserve">  </v>
      </c>
      <c r="P105" s="35" t="str">
        <f t="shared" si="19"/>
        <v xml:space="preserve">  </v>
      </c>
      <c r="Q105" s="35" t="str">
        <f t="shared" si="19"/>
        <v xml:space="preserve">  </v>
      </c>
      <c r="R105" s="35" t="str">
        <f t="shared" si="19"/>
        <v xml:space="preserve">  </v>
      </c>
      <c r="S105" s="35" t="str">
        <f t="shared" si="19"/>
        <v xml:space="preserve">  </v>
      </c>
      <c r="T105" s="35" t="str">
        <f t="shared" si="19"/>
        <v xml:space="preserve">  </v>
      </c>
      <c r="U105" s="35" t="str">
        <f t="shared" si="19"/>
        <v xml:space="preserve">  </v>
      </c>
      <c r="V105" s="35" t="str">
        <f t="shared" si="19"/>
        <v xml:space="preserve">  </v>
      </c>
      <c r="W105" s="35" t="str">
        <f t="shared" si="19"/>
        <v xml:space="preserve">  </v>
      </c>
      <c r="X105" s="35" t="str">
        <f t="shared" si="19"/>
        <v xml:space="preserve">  </v>
      </c>
      <c r="Y105" s="35" t="str">
        <f t="shared" si="19"/>
        <v xml:space="preserve">  </v>
      </c>
      <c r="Z105" s="35" t="str">
        <f t="shared" si="19"/>
        <v xml:space="preserve">  </v>
      </c>
      <c r="AA105" s="35" t="str">
        <f t="shared" si="19"/>
        <v xml:space="preserve">  </v>
      </c>
      <c r="AB105" s="35" t="str">
        <f t="shared" si="19"/>
        <v xml:space="preserve">  </v>
      </c>
      <c r="AC105" s="35" t="str">
        <f t="shared" si="19"/>
        <v xml:space="preserve">  </v>
      </c>
      <c r="AD105" s="35" t="str">
        <f t="shared" si="19"/>
        <v xml:space="preserve">  </v>
      </c>
      <c r="AE105" s="35" t="str">
        <f t="shared" si="19"/>
        <v xml:space="preserve">  </v>
      </c>
      <c r="AF105" s="35" t="str">
        <f t="shared" si="19"/>
        <v xml:space="preserve">  </v>
      </c>
      <c r="AG105" s="35" t="str">
        <f t="shared" si="19"/>
        <v xml:space="preserve">  </v>
      </c>
      <c r="AH105" s="35" t="str">
        <f t="shared" si="19"/>
        <v xml:space="preserve">  </v>
      </c>
      <c r="AI105" s="35" t="str">
        <f t="shared" si="19"/>
        <v xml:space="preserve">  </v>
      </c>
      <c r="AJ105" s="35" t="str">
        <f t="shared" si="19"/>
        <v xml:space="preserve">  </v>
      </c>
      <c r="AK105" s="35" t="str">
        <f t="shared" si="19"/>
        <v xml:space="preserve">  </v>
      </c>
      <c r="AL105" s="35" t="str">
        <f t="shared" si="19"/>
        <v xml:space="preserve">  </v>
      </c>
      <c r="AM105" s="35" t="str">
        <f t="shared" si="19"/>
        <v xml:space="preserve">  </v>
      </c>
      <c r="AN105" s="35" t="str">
        <f t="shared" si="19"/>
        <v xml:space="preserve">  </v>
      </c>
      <c r="AO105" s="35" t="str">
        <f t="shared" si="19"/>
        <v xml:space="preserve">  </v>
      </c>
      <c r="AP105" s="35" t="str">
        <f t="shared" si="19"/>
        <v xml:space="preserve">  </v>
      </c>
      <c r="AQ105" s="227"/>
      <c r="AR105" s="227"/>
      <c r="AS105" s="227"/>
      <c r="AT105" s="227"/>
      <c r="AU105" s="227"/>
      <c r="AV105" s="227"/>
      <c r="AW105" s="227"/>
      <c r="AX105" s="227"/>
      <c r="AY105" s="227"/>
      <c r="AZ105" s="227"/>
      <c r="BA105" s="227"/>
      <c r="BB105" s="227"/>
      <c r="BD105" s="277">
        <f t="shared" si="14"/>
        <v>0</v>
      </c>
      <c r="BE105" s="278">
        <f t="shared" si="15"/>
        <v>0</v>
      </c>
      <c r="BF105" s="279">
        <f t="shared" si="16"/>
        <v>0</v>
      </c>
      <c r="BG105" s="280"/>
      <c r="BH105" s="281"/>
      <c r="BI105" s="282">
        <f t="shared" si="17"/>
        <v>0</v>
      </c>
      <c r="BJ105" s="283" t="str">
        <f t="shared" si="13"/>
        <v>ปรับปรุง</v>
      </c>
      <c r="BK105" s="284">
        <f t="shared" si="18"/>
        <v>3</v>
      </c>
    </row>
    <row r="106" spans="1:63" ht="14.25" customHeight="1">
      <c r="A106" s="34">
        <f t="shared" si="11"/>
        <v>11</v>
      </c>
      <c r="B106" s="125" t="str">
        <f t="shared" si="11"/>
        <v>เด็กชายอำนาจ  พินิจ</v>
      </c>
      <c r="C106" s="35" t="str">
        <f t="shared" si="19"/>
        <v xml:space="preserve">  </v>
      </c>
      <c r="D106" s="35" t="str">
        <f t="shared" si="19"/>
        <v xml:space="preserve">  </v>
      </c>
      <c r="E106" s="35" t="str">
        <f t="shared" si="19"/>
        <v xml:space="preserve">  </v>
      </c>
      <c r="F106" s="35" t="str">
        <f t="shared" si="19"/>
        <v xml:space="preserve">  </v>
      </c>
      <c r="G106" s="35" t="str">
        <f t="shared" si="19"/>
        <v xml:space="preserve">  </v>
      </c>
      <c r="H106" s="35" t="str">
        <f t="shared" si="19"/>
        <v xml:space="preserve">  </v>
      </c>
      <c r="I106" s="35" t="str">
        <f t="shared" si="19"/>
        <v xml:space="preserve">  </v>
      </c>
      <c r="J106" s="35" t="str">
        <f t="shared" si="19"/>
        <v xml:space="preserve">  </v>
      </c>
      <c r="K106" s="35" t="str">
        <f t="shared" si="19"/>
        <v xml:space="preserve">  </v>
      </c>
      <c r="L106" s="35" t="str">
        <f t="shared" si="19"/>
        <v xml:space="preserve">  </v>
      </c>
      <c r="M106" s="35" t="str">
        <f t="shared" si="19"/>
        <v xml:space="preserve">  </v>
      </c>
      <c r="N106" s="35" t="str">
        <f t="shared" si="19"/>
        <v xml:space="preserve">  </v>
      </c>
      <c r="O106" s="35" t="str">
        <f t="shared" ref="C106:AP111" si="20">IF(O19&lt;=0,"  ",IF(O19=O$7,O$6,0))</f>
        <v xml:space="preserve">  </v>
      </c>
      <c r="P106" s="35" t="str">
        <f t="shared" si="20"/>
        <v xml:space="preserve">  </v>
      </c>
      <c r="Q106" s="35" t="str">
        <f t="shared" si="20"/>
        <v xml:space="preserve">  </v>
      </c>
      <c r="R106" s="35" t="str">
        <f t="shared" si="20"/>
        <v xml:space="preserve">  </v>
      </c>
      <c r="S106" s="35" t="str">
        <f t="shared" si="20"/>
        <v xml:space="preserve">  </v>
      </c>
      <c r="T106" s="35" t="str">
        <f t="shared" si="20"/>
        <v xml:space="preserve">  </v>
      </c>
      <c r="U106" s="35" t="str">
        <f t="shared" si="20"/>
        <v xml:space="preserve">  </v>
      </c>
      <c r="V106" s="35" t="str">
        <f t="shared" si="20"/>
        <v xml:space="preserve">  </v>
      </c>
      <c r="W106" s="35" t="str">
        <f t="shared" si="20"/>
        <v xml:space="preserve">  </v>
      </c>
      <c r="X106" s="35" t="str">
        <f t="shared" si="20"/>
        <v xml:space="preserve">  </v>
      </c>
      <c r="Y106" s="35" t="str">
        <f t="shared" si="20"/>
        <v xml:space="preserve">  </v>
      </c>
      <c r="Z106" s="35" t="str">
        <f t="shared" si="20"/>
        <v xml:space="preserve">  </v>
      </c>
      <c r="AA106" s="35" t="str">
        <f t="shared" si="20"/>
        <v xml:space="preserve">  </v>
      </c>
      <c r="AB106" s="35" t="str">
        <f t="shared" si="20"/>
        <v xml:space="preserve">  </v>
      </c>
      <c r="AC106" s="35" t="str">
        <f t="shared" si="20"/>
        <v xml:space="preserve">  </v>
      </c>
      <c r="AD106" s="35" t="str">
        <f t="shared" si="20"/>
        <v xml:space="preserve">  </v>
      </c>
      <c r="AE106" s="35" t="str">
        <f t="shared" si="20"/>
        <v xml:space="preserve">  </v>
      </c>
      <c r="AF106" s="35" t="str">
        <f t="shared" si="20"/>
        <v xml:space="preserve">  </v>
      </c>
      <c r="AG106" s="35" t="str">
        <f t="shared" si="20"/>
        <v xml:space="preserve">  </v>
      </c>
      <c r="AH106" s="35" t="str">
        <f t="shared" si="20"/>
        <v xml:space="preserve">  </v>
      </c>
      <c r="AI106" s="35" t="str">
        <f t="shared" si="20"/>
        <v xml:space="preserve">  </v>
      </c>
      <c r="AJ106" s="35" t="str">
        <f t="shared" si="20"/>
        <v xml:space="preserve">  </v>
      </c>
      <c r="AK106" s="35" t="str">
        <f t="shared" si="20"/>
        <v xml:space="preserve">  </v>
      </c>
      <c r="AL106" s="35" t="str">
        <f t="shared" si="20"/>
        <v xml:space="preserve">  </v>
      </c>
      <c r="AM106" s="35" t="str">
        <f t="shared" si="20"/>
        <v xml:space="preserve">  </v>
      </c>
      <c r="AN106" s="35" t="str">
        <f t="shared" si="20"/>
        <v xml:space="preserve">  </v>
      </c>
      <c r="AO106" s="35" t="str">
        <f t="shared" si="20"/>
        <v xml:space="preserve">  </v>
      </c>
      <c r="AP106" s="35" t="str">
        <f t="shared" si="20"/>
        <v xml:space="preserve">  </v>
      </c>
      <c r="AQ106" s="227"/>
      <c r="AR106" s="227"/>
      <c r="AS106" s="227"/>
      <c r="AT106" s="227"/>
      <c r="AU106" s="227"/>
      <c r="AV106" s="227"/>
      <c r="AW106" s="227"/>
      <c r="AX106" s="227"/>
      <c r="AY106" s="227"/>
      <c r="AZ106" s="227"/>
      <c r="BA106" s="227"/>
      <c r="BB106" s="227"/>
      <c r="BD106" s="277">
        <f t="shared" si="14"/>
        <v>0</v>
      </c>
      <c r="BE106" s="278">
        <f t="shared" si="15"/>
        <v>0</v>
      </c>
      <c r="BF106" s="279">
        <f t="shared" si="16"/>
        <v>0</v>
      </c>
      <c r="BG106" s="280"/>
      <c r="BH106" s="281"/>
      <c r="BI106" s="282">
        <f t="shared" si="17"/>
        <v>0</v>
      </c>
      <c r="BJ106" s="283" t="str">
        <f t="shared" si="13"/>
        <v>ปรับปรุง</v>
      </c>
      <c r="BK106" s="284">
        <f t="shared" si="18"/>
        <v>3</v>
      </c>
    </row>
    <row r="107" spans="1:63" ht="14.25" customHeight="1">
      <c r="A107" s="34">
        <f t="shared" si="11"/>
        <v>12</v>
      </c>
      <c r="B107" s="125" t="str">
        <f t="shared" si="11"/>
        <v>เด็กชายสมศักดิ์  ภักดี</v>
      </c>
      <c r="C107" s="35" t="str">
        <f t="shared" si="20"/>
        <v xml:space="preserve">  </v>
      </c>
      <c r="D107" s="35" t="str">
        <f t="shared" si="20"/>
        <v xml:space="preserve">  </v>
      </c>
      <c r="E107" s="35" t="str">
        <f t="shared" si="20"/>
        <v xml:space="preserve">  </v>
      </c>
      <c r="F107" s="35" t="str">
        <f t="shared" si="20"/>
        <v xml:space="preserve">  </v>
      </c>
      <c r="G107" s="35" t="str">
        <f t="shared" si="20"/>
        <v xml:space="preserve">  </v>
      </c>
      <c r="H107" s="35" t="str">
        <f t="shared" si="20"/>
        <v xml:space="preserve">  </v>
      </c>
      <c r="I107" s="35" t="str">
        <f t="shared" si="20"/>
        <v xml:space="preserve">  </v>
      </c>
      <c r="J107" s="35" t="str">
        <f t="shared" si="20"/>
        <v xml:space="preserve">  </v>
      </c>
      <c r="K107" s="35" t="str">
        <f t="shared" si="20"/>
        <v xml:space="preserve">  </v>
      </c>
      <c r="L107" s="35" t="str">
        <f t="shared" si="20"/>
        <v xml:space="preserve">  </v>
      </c>
      <c r="M107" s="35" t="str">
        <f t="shared" si="20"/>
        <v xml:space="preserve">  </v>
      </c>
      <c r="N107" s="35" t="str">
        <f t="shared" si="20"/>
        <v xml:space="preserve">  </v>
      </c>
      <c r="O107" s="35" t="str">
        <f t="shared" si="20"/>
        <v xml:space="preserve">  </v>
      </c>
      <c r="P107" s="35" t="str">
        <f t="shared" si="20"/>
        <v xml:space="preserve">  </v>
      </c>
      <c r="Q107" s="35" t="str">
        <f t="shared" si="20"/>
        <v xml:space="preserve">  </v>
      </c>
      <c r="R107" s="35" t="str">
        <f t="shared" si="20"/>
        <v xml:space="preserve">  </v>
      </c>
      <c r="S107" s="35" t="str">
        <f t="shared" si="20"/>
        <v xml:space="preserve">  </v>
      </c>
      <c r="T107" s="35" t="str">
        <f t="shared" si="20"/>
        <v xml:space="preserve">  </v>
      </c>
      <c r="U107" s="35" t="str">
        <f t="shared" si="20"/>
        <v xml:space="preserve">  </v>
      </c>
      <c r="V107" s="35" t="str">
        <f t="shared" si="20"/>
        <v xml:space="preserve">  </v>
      </c>
      <c r="W107" s="35" t="str">
        <f t="shared" si="20"/>
        <v xml:space="preserve">  </v>
      </c>
      <c r="X107" s="35" t="str">
        <f t="shared" si="20"/>
        <v xml:space="preserve">  </v>
      </c>
      <c r="Y107" s="35" t="str">
        <f t="shared" si="20"/>
        <v xml:space="preserve">  </v>
      </c>
      <c r="Z107" s="35" t="str">
        <f t="shared" si="20"/>
        <v xml:space="preserve">  </v>
      </c>
      <c r="AA107" s="35" t="str">
        <f t="shared" si="20"/>
        <v xml:space="preserve">  </v>
      </c>
      <c r="AB107" s="35" t="str">
        <f t="shared" si="20"/>
        <v xml:space="preserve">  </v>
      </c>
      <c r="AC107" s="35" t="str">
        <f t="shared" si="20"/>
        <v xml:space="preserve">  </v>
      </c>
      <c r="AD107" s="35" t="str">
        <f t="shared" si="20"/>
        <v xml:space="preserve">  </v>
      </c>
      <c r="AE107" s="35" t="str">
        <f t="shared" si="20"/>
        <v xml:space="preserve">  </v>
      </c>
      <c r="AF107" s="35" t="str">
        <f t="shared" si="20"/>
        <v xml:space="preserve">  </v>
      </c>
      <c r="AG107" s="35" t="str">
        <f t="shared" si="20"/>
        <v xml:space="preserve">  </v>
      </c>
      <c r="AH107" s="35" t="str">
        <f t="shared" si="20"/>
        <v xml:space="preserve">  </v>
      </c>
      <c r="AI107" s="35" t="str">
        <f t="shared" si="20"/>
        <v xml:space="preserve">  </v>
      </c>
      <c r="AJ107" s="35" t="str">
        <f t="shared" si="20"/>
        <v xml:space="preserve">  </v>
      </c>
      <c r="AK107" s="35" t="str">
        <f t="shared" si="20"/>
        <v xml:space="preserve">  </v>
      </c>
      <c r="AL107" s="35" t="str">
        <f t="shared" si="20"/>
        <v xml:space="preserve">  </v>
      </c>
      <c r="AM107" s="35" t="str">
        <f t="shared" si="20"/>
        <v xml:space="preserve">  </v>
      </c>
      <c r="AN107" s="35" t="str">
        <f t="shared" si="20"/>
        <v xml:space="preserve">  </v>
      </c>
      <c r="AO107" s="35" t="str">
        <f t="shared" si="20"/>
        <v xml:space="preserve">  </v>
      </c>
      <c r="AP107" s="35" t="str">
        <f t="shared" si="20"/>
        <v xml:space="preserve">  </v>
      </c>
      <c r="AQ107" s="227"/>
      <c r="AR107" s="227"/>
      <c r="AS107" s="227"/>
      <c r="AT107" s="227"/>
      <c r="AU107" s="227"/>
      <c r="AV107" s="227"/>
      <c r="AW107" s="227"/>
      <c r="AX107" s="227"/>
      <c r="AY107" s="227"/>
      <c r="AZ107" s="227"/>
      <c r="BA107" s="227"/>
      <c r="BB107" s="227"/>
      <c r="BD107" s="277">
        <f t="shared" si="14"/>
        <v>0</v>
      </c>
      <c r="BE107" s="278">
        <f t="shared" si="15"/>
        <v>0</v>
      </c>
      <c r="BF107" s="279">
        <f t="shared" si="16"/>
        <v>0</v>
      </c>
      <c r="BG107" s="280"/>
      <c r="BH107" s="281"/>
      <c r="BI107" s="282">
        <f t="shared" si="17"/>
        <v>0</v>
      </c>
      <c r="BJ107" s="283" t="str">
        <f t="shared" si="13"/>
        <v>ปรับปรุง</v>
      </c>
      <c r="BK107" s="284">
        <f t="shared" si="18"/>
        <v>3</v>
      </c>
    </row>
    <row r="108" spans="1:63" ht="14.25" customHeight="1">
      <c r="A108" s="34">
        <f t="shared" si="11"/>
        <v>13</v>
      </c>
      <c r="B108" s="125" t="str">
        <f t="shared" si="11"/>
        <v>เด็กชายแสงสุรี  ชาญสี</v>
      </c>
      <c r="C108" s="35" t="str">
        <f t="shared" si="20"/>
        <v xml:space="preserve">  </v>
      </c>
      <c r="D108" s="35" t="str">
        <f t="shared" si="20"/>
        <v xml:space="preserve">  </v>
      </c>
      <c r="E108" s="35" t="str">
        <f t="shared" si="20"/>
        <v xml:space="preserve">  </v>
      </c>
      <c r="F108" s="35" t="str">
        <f t="shared" si="20"/>
        <v xml:space="preserve">  </v>
      </c>
      <c r="G108" s="35" t="str">
        <f t="shared" si="20"/>
        <v xml:space="preserve">  </v>
      </c>
      <c r="H108" s="35" t="str">
        <f t="shared" si="20"/>
        <v xml:space="preserve">  </v>
      </c>
      <c r="I108" s="35" t="str">
        <f t="shared" si="20"/>
        <v xml:space="preserve">  </v>
      </c>
      <c r="J108" s="35" t="str">
        <f t="shared" si="20"/>
        <v xml:space="preserve">  </v>
      </c>
      <c r="K108" s="35" t="str">
        <f t="shared" si="20"/>
        <v xml:space="preserve">  </v>
      </c>
      <c r="L108" s="35" t="str">
        <f t="shared" si="20"/>
        <v xml:space="preserve">  </v>
      </c>
      <c r="M108" s="35" t="str">
        <f t="shared" si="20"/>
        <v xml:space="preserve">  </v>
      </c>
      <c r="N108" s="35" t="str">
        <f t="shared" si="20"/>
        <v xml:space="preserve">  </v>
      </c>
      <c r="O108" s="35" t="str">
        <f t="shared" si="20"/>
        <v xml:space="preserve">  </v>
      </c>
      <c r="P108" s="35" t="str">
        <f t="shared" si="20"/>
        <v xml:space="preserve">  </v>
      </c>
      <c r="Q108" s="35" t="str">
        <f t="shared" si="20"/>
        <v xml:space="preserve">  </v>
      </c>
      <c r="R108" s="35" t="str">
        <f t="shared" si="20"/>
        <v xml:space="preserve">  </v>
      </c>
      <c r="S108" s="35" t="str">
        <f t="shared" si="20"/>
        <v xml:space="preserve">  </v>
      </c>
      <c r="T108" s="35" t="str">
        <f t="shared" si="20"/>
        <v xml:space="preserve">  </v>
      </c>
      <c r="U108" s="35" t="str">
        <f t="shared" si="20"/>
        <v xml:space="preserve">  </v>
      </c>
      <c r="V108" s="35" t="str">
        <f t="shared" si="20"/>
        <v xml:space="preserve">  </v>
      </c>
      <c r="W108" s="35" t="str">
        <f t="shared" si="20"/>
        <v xml:space="preserve">  </v>
      </c>
      <c r="X108" s="35" t="str">
        <f t="shared" si="20"/>
        <v xml:space="preserve">  </v>
      </c>
      <c r="Y108" s="35" t="str">
        <f t="shared" si="20"/>
        <v xml:space="preserve">  </v>
      </c>
      <c r="Z108" s="35" t="str">
        <f t="shared" si="20"/>
        <v xml:space="preserve">  </v>
      </c>
      <c r="AA108" s="35" t="str">
        <f t="shared" si="20"/>
        <v xml:space="preserve">  </v>
      </c>
      <c r="AB108" s="35" t="str">
        <f t="shared" si="20"/>
        <v xml:space="preserve">  </v>
      </c>
      <c r="AC108" s="35" t="str">
        <f t="shared" si="20"/>
        <v xml:space="preserve">  </v>
      </c>
      <c r="AD108" s="35" t="str">
        <f t="shared" si="20"/>
        <v xml:space="preserve">  </v>
      </c>
      <c r="AE108" s="35" t="str">
        <f t="shared" si="20"/>
        <v xml:space="preserve">  </v>
      </c>
      <c r="AF108" s="35" t="str">
        <f t="shared" si="20"/>
        <v xml:space="preserve">  </v>
      </c>
      <c r="AG108" s="35" t="str">
        <f t="shared" si="20"/>
        <v xml:space="preserve">  </v>
      </c>
      <c r="AH108" s="35" t="str">
        <f t="shared" si="20"/>
        <v xml:space="preserve">  </v>
      </c>
      <c r="AI108" s="35" t="str">
        <f t="shared" si="20"/>
        <v xml:space="preserve">  </v>
      </c>
      <c r="AJ108" s="35" t="str">
        <f t="shared" si="20"/>
        <v xml:space="preserve">  </v>
      </c>
      <c r="AK108" s="35" t="str">
        <f t="shared" si="20"/>
        <v xml:space="preserve">  </v>
      </c>
      <c r="AL108" s="35" t="str">
        <f t="shared" si="20"/>
        <v xml:space="preserve">  </v>
      </c>
      <c r="AM108" s="35" t="str">
        <f t="shared" si="20"/>
        <v xml:space="preserve">  </v>
      </c>
      <c r="AN108" s="35" t="str">
        <f t="shared" si="20"/>
        <v xml:space="preserve">  </v>
      </c>
      <c r="AO108" s="35" t="str">
        <f t="shared" si="20"/>
        <v xml:space="preserve">  </v>
      </c>
      <c r="AP108" s="35" t="str">
        <f t="shared" si="20"/>
        <v xml:space="preserve">  </v>
      </c>
      <c r="AQ108" s="227"/>
      <c r="AR108" s="227"/>
      <c r="AS108" s="227"/>
      <c r="AT108" s="227"/>
      <c r="AU108" s="227"/>
      <c r="AV108" s="227"/>
      <c r="AW108" s="227"/>
      <c r="AX108" s="227"/>
      <c r="AY108" s="227"/>
      <c r="AZ108" s="227"/>
      <c r="BA108" s="227"/>
      <c r="BB108" s="227"/>
      <c r="BD108" s="277">
        <f t="shared" si="14"/>
        <v>0</v>
      </c>
      <c r="BE108" s="278">
        <f t="shared" si="15"/>
        <v>0</v>
      </c>
      <c r="BF108" s="279">
        <f t="shared" si="16"/>
        <v>0</v>
      </c>
      <c r="BG108" s="280"/>
      <c r="BH108" s="281"/>
      <c r="BI108" s="282">
        <f t="shared" si="17"/>
        <v>0</v>
      </c>
      <c r="BJ108" s="283" t="str">
        <f t="shared" si="13"/>
        <v>ปรับปรุง</v>
      </c>
      <c r="BK108" s="284">
        <f t="shared" si="18"/>
        <v>3</v>
      </c>
    </row>
    <row r="109" spans="1:63" ht="14.25" customHeight="1">
      <c r="A109" s="34">
        <f t="shared" si="11"/>
        <v>14</v>
      </c>
      <c r="B109" s="125" t="str">
        <f t="shared" si="11"/>
        <v>เด็กชายปกาศิต  แก้วศรี</v>
      </c>
      <c r="C109" s="35" t="str">
        <f t="shared" si="20"/>
        <v xml:space="preserve">  </v>
      </c>
      <c r="D109" s="35" t="str">
        <f t="shared" si="20"/>
        <v xml:space="preserve">  </v>
      </c>
      <c r="E109" s="35" t="str">
        <f t="shared" si="20"/>
        <v xml:space="preserve">  </v>
      </c>
      <c r="F109" s="35" t="str">
        <f t="shared" si="20"/>
        <v xml:space="preserve">  </v>
      </c>
      <c r="G109" s="35" t="str">
        <f t="shared" si="20"/>
        <v xml:space="preserve">  </v>
      </c>
      <c r="H109" s="35" t="str">
        <f t="shared" si="20"/>
        <v xml:space="preserve">  </v>
      </c>
      <c r="I109" s="35" t="str">
        <f t="shared" si="20"/>
        <v xml:space="preserve">  </v>
      </c>
      <c r="J109" s="35" t="str">
        <f t="shared" si="20"/>
        <v xml:space="preserve">  </v>
      </c>
      <c r="K109" s="35" t="str">
        <f t="shared" si="20"/>
        <v xml:space="preserve">  </v>
      </c>
      <c r="L109" s="35" t="str">
        <f t="shared" si="20"/>
        <v xml:space="preserve">  </v>
      </c>
      <c r="M109" s="35" t="str">
        <f t="shared" si="20"/>
        <v xml:space="preserve">  </v>
      </c>
      <c r="N109" s="35" t="str">
        <f t="shared" si="20"/>
        <v xml:space="preserve">  </v>
      </c>
      <c r="O109" s="35" t="str">
        <f t="shared" si="20"/>
        <v xml:space="preserve">  </v>
      </c>
      <c r="P109" s="35" t="str">
        <f t="shared" si="20"/>
        <v xml:space="preserve">  </v>
      </c>
      <c r="Q109" s="35" t="str">
        <f t="shared" si="20"/>
        <v xml:space="preserve">  </v>
      </c>
      <c r="R109" s="35" t="str">
        <f t="shared" si="20"/>
        <v xml:space="preserve">  </v>
      </c>
      <c r="S109" s="35" t="str">
        <f t="shared" si="20"/>
        <v xml:space="preserve">  </v>
      </c>
      <c r="T109" s="35" t="str">
        <f t="shared" si="20"/>
        <v xml:space="preserve">  </v>
      </c>
      <c r="U109" s="35" t="str">
        <f t="shared" si="20"/>
        <v xml:space="preserve">  </v>
      </c>
      <c r="V109" s="35" t="str">
        <f t="shared" si="20"/>
        <v xml:space="preserve">  </v>
      </c>
      <c r="W109" s="35" t="str">
        <f t="shared" si="20"/>
        <v xml:space="preserve">  </v>
      </c>
      <c r="X109" s="35" t="str">
        <f t="shared" si="20"/>
        <v xml:space="preserve">  </v>
      </c>
      <c r="Y109" s="35" t="str">
        <f t="shared" si="20"/>
        <v xml:space="preserve">  </v>
      </c>
      <c r="Z109" s="35" t="str">
        <f t="shared" si="20"/>
        <v xml:space="preserve">  </v>
      </c>
      <c r="AA109" s="35" t="str">
        <f t="shared" si="20"/>
        <v xml:space="preserve">  </v>
      </c>
      <c r="AB109" s="35" t="str">
        <f t="shared" si="20"/>
        <v xml:space="preserve">  </v>
      </c>
      <c r="AC109" s="35" t="str">
        <f t="shared" si="20"/>
        <v xml:space="preserve">  </v>
      </c>
      <c r="AD109" s="35" t="str">
        <f t="shared" si="20"/>
        <v xml:space="preserve">  </v>
      </c>
      <c r="AE109" s="35" t="str">
        <f t="shared" si="20"/>
        <v xml:space="preserve">  </v>
      </c>
      <c r="AF109" s="35" t="str">
        <f t="shared" si="20"/>
        <v xml:space="preserve">  </v>
      </c>
      <c r="AG109" s="35" t="str">
        <f t="shared" si="20"/>
        <v xml:space="preserve">  </v>
      </c>
      <c r="AH109" s="35" t="str">
        <f t="shared" si="20"/>
        <v xml:space="preserve">  </v>
      </c>
      <c r="AI109" s="35" t="str">
        <f t="shared" si="20"/>
        <v xml:space="preserve">  </v>
      </c>
      <c r="AJ109" s="35" t="str">
        <f t="shared" si="20"/>
        <v xml:space="preserve">  </v>
      </c>
      <c r="AK109" s="35" t="str">
        <f t="shared" si="20"/>
        <v xml:space="preserve">  </v>
      </c>
      <c r="AL109" s="35" t="str">
        <f t="shared" si="20"/>
        <v xml:space="preserve">  </v>
      </c>
      <c r="AM109" s="35" t="str">
        <f t="shared" si="20"/>
        <v xml:space="preserve">  </v>
      </c>
      <c r="AN109" s="35" t="str">
        <f t="shared" si="20"/>
        <v xml:space="preserve">  </v>
      </c>
      <c r="AO109" s="35" t="str">
        <f t="shared" si="20"/>
        <v xml:space="preserve">  </v>
      </c>
      <c r="AP109" s="35" t="str">
        <f t="shared" si="20"/>
        <v xml:space="preserve">  </v>
      </c>
      <c r="AQ109" s="227"/>
      <c r="AR109" s="227"/>
      <c r="AS109" s="227"/>
      <c r="AT109" s="227"/>
      <c r="AU109" s="227"/>
      <c r="AV109" s="227"/>
      <c r="AW109" s="227"/>
      <c r="AX109" s="227"/>
      <c r="AY109" s="227"/>
      <c r="AZ109" s="227"/>
      <c r="BA109" s="227"/>
      <c r="BB109" s="227"/>
      <c r="BD109" s="277">
        <f t="shared" si="14"/>
        <v>0</v>
      </c>
      <c r="BE109" s="278">
        <f t="shared" si="15"/>
        <v>0</v>
      </c>
      <c r="BF109" s="279">
        <f t="shared" si="16"/>
        <v>0</v>
      </c>
      <c r="BG109" s="280"/>
      <c r="BH109" s="281"/>
      <c r="BI109" s="282">
        <f t="shared" si="17"/>
        <v>0</v>
      </c>
      <c r="BJ109" s="283" t="str">
        <f t="shared" si="13"/>
        <v>ปรับปรุง</v>
      </c>
      <c r="BK109" s="284">
        <f t="shared" si="18"/>
        <v>3</v>
      </c>
    </row>
    <row r="110" spans="1:63" ht="14.25" customHeight="1">
      <c r="A110" s="34">
        <f t="shared" si="11"/>
        <v>15</v>
      </c>
      <c r="B110" s="125" t="str">
        <f t="shared" si="11"/>
        <v>เด็กหญิงจุฬาลักษณ์  ต่างครบุรี</v>
      </c>
      <c r="C110" s="35" t="str">
        <f t="shared" si="20"/>
        <v xml:space="preserve">  </v>
      </c>
      <c r="D110" s="35" t="str">
        <f t="shared" si="20"/>
        <v xml:space="preserve">  </v>
      </c>
      <c r="E110" s="35" t="str">
        <f t="shared" si="20"/>
        <v xml:space="preserve">  </v>
      </c>
      <c r="F110" s="35" t="str">
        <f t="shared" si="20"/>
        <v xml:space="preserve">  </v>
      </c>
      <c r="G110" s="35" t="str">
        <f t="shared" si="20"/>
        <v xml:space="preserve">  </v>
      </c>
      <c r="H110" s="35" t="str">
        <f t="shared" si="20"/>
        <v xml:space="preserve">  </v>
      </c>
      <c r="I110" s="35" t="str">
        <f t="shared" si="20"/>
        <v xml:space="preserve">  </v>
      </c>
      <c r="J110" s="35" t="str">
        <f t="shared" si="20"/>
        <v xml:space="preserve">  </v>
      </c>
      <c r="K110" s="35" t="str">
        <f t="shared" si="20"/>
        <v xml:space="preserve">  </v>
      </c>
      <c r="L110" s="35" t="str">
        <f t="shared" si="20"/>
        <v xml:space="preserve">  </v>
      </c>
      <c r="M110" s="35" t="str">
        <f t="shared" si="20"/>
        <v xml:space="preserve">  </v>
      </c>
      <c r="N110" s="35" t="str">
        <f t="shared" si="20"/>
        <v xml:space="preserve">  </v>
      </c>
      <c r="O110" s="35" t="str">
        <f t="shared" si="20"/>
        <v xml:space="preserve">  </v>
      </c>
      <c r="P110" s="35" t="str">
        <f t="shared" si="20"/>
        <v xml:space="preserve">  </v>
      </c>
      <c r="Q110" s="35" t="str">
        <f t="shared" si="20"/>
        <v xml:space="preserve">  </v>
      </c>
      <c r="R110" s="35" t="str">
        <f t="shared" si="20"/>
        <v xml:space="preserve">  </v>
      </c>
      <c r="S110" s="35" t="str">
        <f t="shared" si="20"/>
        <v xml:space="preserve">  </v>
      </c>
      <c r="T110" s="35" t="str">
        <f t="shared" si="20"/>
        <v xml:space="preserve">  </v>
      </c>
      <c r="U110" s="35" t="str">
        <f t="shared" si="20"/>
        <v xml:space="preserve">  </v>
      </c>
      <c r="V110" s="35" t="str">
        <f t="shared" si="20"/>
        <v xml:space="preserve">  </v>
      </c>
      <c r="W110" s="35" t="str">
        <f t="shared" si="20"/>
        <v xml:space="preserve">  </v>
      </c>
      <c r="X110" s="35" t="str">
        <f t="shared" si="20"/>
        <v xml:space="preserve">  </v>
      </c>
      <c r="Y110" s="35" t="str">
        <f t="shared" si="20"/>
        <v xml:space="preserve">  </v>
      </c>
      <c r="Z110" s="35" t="str">
        <f t="shared" si="20"/>
        <v xml:space="preserve">  </v>
      </c>
      <c r="AA110" s="35" t="str">
        <f t="shared" si="20"/>
        <v xml:space="preserve">  </v>
      </c>
      <c r="AB110" s="35" t="str">
        <f t="shared" si="20"/>
        <v xml:space="preserve">  </v>
      </c>
      <c r="AC110" s="35" t="str">
        <f t="shared" si="20"/>
        <v xml:space="preserve">  </v>
      </c>
      <c r="AD110" s="35" t="str">
        <f t="shared" si="20"/>
        <v xml:space="preserve">  </v>
      </c>
      <c r="AE110" s="35" t="str">
        <f t="shared" si="20"/>
        <v xml:space="preserve">  </v>
      </c>
      <c r="AF110" s="35" t="str">
        <f t="shared" si="20"/>
        <v xml:space="preserve">  </v>
      </c>
      <c r="AG110" s="35" t="str">
        <f t="shared" si="20"/>
        <v xml:space="preserve">  </v>
      </c>
      <c r="AH110" s="35" t="str">
        <f t="shared" si="20"/>
        <v xml:space="preserve">  </v>
      </c>
      <c r="AI110" s="35" t="str">
        <f t="shared" si="20"/>
        <v xml:space="preserve">  </v>
      </c>
      <c r="AJ110" s="35" t="str">
        <f t="shared" si="20"/>
        <v xml:space="preserve">  </v>
      </c>
      <c r="AK110" s="35" t="str">
        <f t="shared" si="20"/>
        <v xml:space="preserve">  </v>
      </c>
      <c r="AL110" s="35" t="str">
        <f t="shared" si="20"/>
        <v xml:space="preserve">  </v>
      </c>
      <c r="AM110" s="35" t="str">
        <f t="shared" si="20"/>
        <v xml:space="preserve">  </v>
      </c>
      <c r="AN110" s="35" t="str">
        <f t="shared" si="20"/>
        <v xml:space="preserve">  </v>
      </c>
      <c r="AO110" s="35" t="str">
        <f t="shared" si="20"/>
        <v xml:space="preserve">  </v>
      </c>
      <c r="AP110" s="35" t="str">
        <f t="shared" si="20"/>
        <v xml:space="preserve">  </v>
      </c>
      <c r="AQ110" s="227"/>
      <c r="AR110" s="227"/>
      <c r="AS110" s="227"/>
      <c r="AT110" s="227"/>
      <c r="AU110" s="227"/>
      <c r="AV110" s="227"/>
      <c r="AW110" s="227"/>
      <c r="AX110" s="227"/>
      <c r="AY110" s="227"/>
      <c r="AZ110" s="227"/>
      <c r="BA110" s="227"/>
      <c r="BB110" s="227"/>
      <c r="BD110" s="277">
        <f t="shared" si="14"/>
        <v>0</v>
      </c>
      <c r="BE110" s="278">
        <f t="shared" si="15"/>
        <v>0</v>
      </c>
      <c r="BF110" s="279">
        <f t="shared" si="16"/>
        <v>0</v>
      </c>
      <c r="BG110" s="280"/>
      <c r="BH110" s="281"/>
      <c r="BI110" s="282">
        <f t="shared" si="17"/>
        <v>0</v>
      </c>
      <c r="BJ110" s="283" t="str">
        <f t="shared" si="13"/>
        <v>ปรับปรุง</v>
      </c>
      <c r="BK110" s="284">
        <f t="shared" si="18"/>
        <v>3</v>
      </c>
    </row>
    <row r="111" spans="1:63" ht="14.25" customHeight="1">
      <c r="A111" s="34">
        <f t="shared" si="11"/>
        <v>16</v>
      </c>
      <c r="B111" s="125" t="str">
        <f t="shared" si="11"/>
        <v>เด็กหญิงระพี  โกมุทกลาง</v>
      </c>
      <c r="C111" s="35" t="str">
        <f t="shared" si="20"/>
        <v xml:space="preserve">  </v>
      </c>
      <c r="D111" s="35" t="str">
        <f t="shared" si="20"/>
        <v xml:space="preserve">  </v>
      </c>
      <c r="E111" s="35" t="str">
        <f t="shared" si="20"/>
        <v xml:space="preserve">  </v>
      </c>
      <c r="F111" s="35" t="str">
        <f t="shared" si="20"/>
        <v xml:space="preserve">  </v>
      </c>
      <c r="G111" s="35" t="str">
        <f t="shared" si="20"/>
        <v xml:space="preserve">  </v>
      </c>
      <c r="H111" s="35" t="str">
        <f t="shared" si="20"/>
        <v xml:space="preserve">  </v>
      </c>
      <c r="I111" s="35" t="str">
        <f t="shared" si="20"/>
        <v xml:space="preserve">  </v>
      </c>
      <c r="J111" s="35" t="str">
        <f t="shared" si="20"/>
        <v xml:space="preserve">  </v>
      </c>
      <c r="K111" s="35" t="str">
        <f t="shared" si="20"/>
        <v xml:space="preserve">  </v>
      </c>
      <c r="L111" s="35" t="str">
        <f t="shared" si="20"/>
        <v xml:space="preserve">  </v>
      </c>
      <c r="M111" s="35" t="str">
        <f t="shared" si="20"/>
        <v xml:space="preserve">  </v>
      </c>
      <c r="N111" s="35" t="str">
        <f t="shared" si="20"/>
        <v xml:space="preserve">  </v>
      </c>
      <c r="O111" s="35" t="str">
        <f t="shared" si="20"/>
        <v xml:space="preserve">  </v>
      </c>
      <c r="P111" s="35" t="str">
        <f t="shared" si="20"/>
        <v xml:space="preserve">  </v>
      </c>
      <c r="Q111" s="35" t="str">
        <f t="shared" si="20"/>
        <v xml:space="preserve">  </v>
      </c>
      <c r="R111" s="35" t="str">
        <f t="shared" si="20"/>
        <v xml:space="preserve">  </v>
      </c>
      <c r="S111" s="35" t="str">
        <f t="shared" si="20"/>
        <v xml:space="preserve">  </v>
      </c>
      <c r="T111" s="35" t="str">
        <f t="shared" ref="C111:AP116" si="21">IF(T24&lt;=0,"  ",IF(T24=T$7,T$6,0))</f>
        <v xml:space="preserve">  </v>
      </c>
      <c r="U111" s="35" t="str">
        <f t="shared" si="21"/>
        <v xml:space="preserve">  </v>
      </c>
      <c r="V111" s="35" t="str">
        <f t="shared" si="21"/>
        <v xml:space="preserve">  </v>
      </c>
      <c r="W111" s="35" t="str">
        <f t="shared" si="21"/>
        <v xml:space="preserve">  </v>
      </c>
      <c r="X111" s="35" t="str">
        <f t="shared" si="21"/>
        <v xml:space="preserve">  </v>
      </c>
      <c r="Y111" s="35" t="str">
        <f t="shared" si="21"/>
        <v xml:space="preserve">  </v>
      </c>
      <c r="Z111" s="35" t="str">
        <f t="shared" si="21"/>
        <v xml:space="preserve">  </v>
      </c>
      <c r="AA111" s="35" t="str">
        <f t="shared" si="21"/>
        <v xml:space="preserve">  </v>
      </c>
      <c r="AB111" s="35" t="str">
        <f t="shared" si="21"/>
        <v xml:space="preserve">  </v>
      </c>
      <c r="AC111" s="35" t="str">
        <f t="shared" si="21"/>
        <v xml:space="preserve">  </v>
      </c>
      <c r="AD111" s="35" t="str">
        <f t="shared" si="21"/>
        <v xml:space="preserve">  </v>
      </c>
      <c r="AE111" s="35" t="str">
        <f t="shared" si="21"/>
        <v xml:space="preserve">  </v>
      </c>
      <c r="AF111" s="35" t="str">
        <f t="shared" si="21"/>
        <v xml:space="preserve">  </v>
      </c>
      <c r="AG111" s="35" t="str">
        <f t="shared" si="21"/>
        <v xml:space="preserve">  </v>
      </c>
      <c r="AH111" s="35" t="str">
        <f t="shared" si="21"/>
        <v xml:space="preserve">  </v>
      </c>
      <c r="AI111" s="35" t="str">
        <f t="shared" si="21"/>
        <v xml:space="preserve">  </v>
      </c>
      <c r="AJ111" s="35" t="str">
        <f t="shared" si="21"/>
        <v xml:space="preserve">  </v>
      </c>
      <c r="AK111" s="35" t="str">
        <f t="shared" si="21"/>
        <v xml:space="preserve">  </v>
      </c>
      <c r="AL111" s="35" t="str">
        <f t="shared" si="21"/>
        <v xml:space="preserve">  </v>
      </c>
      <c r="AM111" s="35" t="str">
        <f t="shared" si="21"/>
        <v xml:space="preserve">  </v>
      </c>
      <c r="AN111" s="35" t="str">
        <f t="shared" si="21"/>
        <v xml:space="preserve">  </v>
      </c>
      <c r="AO111" s="35" t="str">
        <f t="shared" si="21"/>
        <v xml:space="preserve">  </v>
      </c>
      <c r="AP111" s="35" t="str">
        <f t="shared" si="21"/>
        <v xml:space="preserve">  </v>
      </c>
      <c r="AQ111" s="227"/>
      <c r="AR111" s="227"/>
      <c r="AS111" s="227"/>
      <c r="AT111" s="227"/>
      <c r="AU111" s="227"/>
      <c r="AV111" s="227"/>
      <c r="AW111" s="227"/>
      <c r="AX111" s="227"/>
      <c r="AY111" s="227"/>
      <c r="AZ111" s="227"/>
      <c r="BA111" s="227"/>
      <c r="BB111" s="227"/>
      <c r="BD111" s="277">
        <f t="shared" si="14"/>
        <v>0</v>
      </c>
      <c r="BE111" s="278">
        <f t="shared" si="15"/>
        <v>0</v>
      </c>
      <c r="BF111" s="279">
        <f t="shared" si="16"/>
        <v>0</v>
      </c>
      <c r="BG111" s="280"/>
      <c r="BH111" s="281"/>
      <c r="BI111" s="282">
        <f t="shared" si="17"/>
        <v>0</v>
      </c>
      <c r="BJ111" s="283" t="str">
        <f t="shared" si="13"/>
        <v>ปรับปรุง</v>
      </c>
      <c r="BK111" s="284">
        <f t="shared" si="18"/>
        <v>3</v>
      </c>
    </row>
    <row r="112" spans="1:63" ht="14.25" customHeight="1">
      <c r="A112" s="34">
        <f t="shared" ref="A112:B127" si="22">IF(A25&lt;=0,"  ",A25)</f>
        <v>17</v>
      </c>
      <c r="B112" s="125" t="str">
        <f t="shared" si="22"/>
        <v>เด็กหญิงรุ่งรัตน์  แผ้วครบุรี</v>
      </c>
      <c r="C112" s="35" t="str">
        <f t="shared" si="21"/>
        <v xml:space="preserve">  </v>
      </c>
      <c r="D112" s="35" t="str">
        <f t="shared" si="21"/>
        <v xml:space="preserve">  </v>
      </c>
      <c r="E112" s="35" t="str">
        <f t="shared" si="21"/>
        <v xml:space="preserve">  </v>
      </c>
      <c r="F112" s="35" t="str">
        <f t="shared" si="21"/>
        <v xml:space="preserve">  </v>
      </c>
      <c r="G112" s="35" t="str">
        <f t="shared" si="21"/>
        <v xml:space="preserve">  </v>
      </c>
      <c r="H112" s="35" t="str">
        <f t="shared" si="21"/>
        <v xml:space="preserve">  </v>
      </c>
      <c r="I112" s="35" t="str">
        <f t="shared" si="21"/>
        <v xml:space="preserve">  </v>
      </c>
      <c r="J112" s="35" t="str">
        <f t="shared" si="21"/>
        <v xml:space="preserve">  </v>
      </c>
      <c r="K112" s="35" t="str">
        <f t="shared" si="21"/>
        <v xml:space="preserve">  </v>
      </c>
      <c r="L112" s="35" t="str">
        <f t="shared" si="21"/>
        <v xml:space="preserve">  </v>
      </c>
      <c r="M112" s="35" t="str">
        <f t="shared" si="21"/>
        <v xml:space="preserve">  </v>
      </c>
      <c r="N112" s="35" t="str">
        <f t="shared" si="21"/>
        <v xml:space="preserve">  </v>
      </c>
      <c r="O112" s="35" t="str">
        <f t="shared" si="21"/>
        <v xml:space="preserve">  </v>
      </c>
      <c r="P112" s="35" t="str">
        <f t="shared" si="21"/>
        <v xml:space="preserve">  </v>
      </c>
      <c r="Q112" s="35" t="str">
        <f t="shared" si="21"/>
        <v xml:space="preserve">  </v>
      </c>
      <c r="R112" s="35" t="str">
        <f t="shared" si="21"/>
        <v xml:space="preserve">  </v>
      </c>
      <c r="S112" s="35" t="str">
        <f t="shared" si="21"/>
        <v xml:space="preserve">  </v>
      </c>
      <c r="T112" s="35" t="str">
        <f t="shared" si="21"/>
        <v xml:space="preserve">  </v>
      </c>
      <c r="U112" s="35" t="str">
        <f t="shared" si="21"/>
        <v xml:space="preserve">  </v>
      </c>
      <c r="V112" s="35" t="str">
        <f t="shared" si="21"/>
        <v xml:space="preserve">  </v>
      </c>
      <c r="W112" s="35" t="str">
        <f t="shared" si="21"/>
        <v xml:space="preserve">  </v>
      </c>
      <c r="X112" s="35" t="str">
        <f t="shared" si="21"/>
        <v xml:space="preserve">  </v>
      </c>
      <c r="Y112" s="35" t="str">
        <f t="shared" si="21"/>
        <v xml:space="preserve">  </v>
      </c>
      <c r="Z112" s="35" t="str">
        <f t="shared" si="21"/>
        <v xml:space="preserve">  </v>
      </c>
      <c r="AA112" s="35" t="str">
        <f t="shared" si="21"/>
        <v xml:space="preserve">  </v>
      </c>
      <c r="AB112" s="35" t="str">
        <f t="shared" si="21"/>
        <v xml:space="preserve">  </v>
      </c>
      <c r="AC112" s="35" t="str">
        <f t="shared" si="21"/>
        <v xml:space="preserve">  </v>
      </c>
      <c r="AD112" s="35" t="str">
        <f t="shared" si="21"/>
        <v xml:space="preserve">  </v>
      </c>
      <c r="AE112" s="35" t="str">
        <f t="shared" si="21"/>
        <v xml:space="preserve">  </v>
      </c>
      <c r="AF112" s="35" t="str">
        <f t="shared" si="21"/>
        <v xml:space="preserve">  </v>
      </c>
      <c r="AG112" s="35" t="str">
        <f t="shared" si="21"/>
        <v xml:space="preserve">  </v>
      </c>
      <c r="AH112" s="35" t="str">
        <f t="shared" si="21"/>
        <v xml:space="preserve">  </v>
      </c>
      <c r="AI112" s="35" t="str">
        <f t="shared" si="21"/>
        <v xml:space="preserve">  </v>
      </c>
      <c r="AJ112" s="35" t="str">
        <f t="shared" si="21"/>
        <v xml:space="preserve">  </v>
      </c>
      <c r="AK112" s="35" t="str">
        <f t="shared" si="21"/>
        <v xml:space="preserve">  </v>
      </c>
      <c r="AL112" s="35" t="str">
        <f t="shared" si="21"/>
        <v xml:space="preserve">  </v>
      </c>
      <c r="AM112" s="35" t="str">
        <f t="shared" si="21"/>
        <v xml:space="preserve">  </v>
      </c>
      <c r="AN112" s="35" t="str">
        <f t="shared" si="21"/>
        <v xml:space="preserve">  </v>
      </c>
      <c r="AO112" s="35" t="str">
        <f t="shared" si="21"/>
        <v xml:space="preserve">  </v>
      </c>
      <c r="AP112" s="35" t="str">
        <f t="shared" si="21"/>
        <v xml:space="preserve">  </v>
      </c>
      <c r="AQ112" s="227"/>
      <c r="AR112" s="227"/>
      <c r="AS112" s="227"/>
      <c r="AT112" s="227"/>
      <c r="AU112" s="227"/>
      <c r="AV112" s="227"/>
      <c r="AW112" s="227"/>
      <c r="AX112" s="227"/>
      <c r="AY112" s="227"/>
      <c r="AZ112" s="227"/>
      <c r="BA112" s="227"/>
      <c r="BB112" s="227"/>
      <c r="BD112" s="277">
        <f t="shared" si="14"/>
        <v>0</v>
      </c>
      <c r="BE112" s="278">
        <f t="shared" si="15"/>
        <v>0</v>
      </c>
      <c r="BF112" s="279">
        <f t="shared" si="16"/>
        <v>0</v>
      </c>
      <c r="BG112" s="280"/>
      <c r="BH112" s="281"/>
      <c r="BI112" s="282">
        <f t="shared" si="17"/>
        <v>0</v>
      </c>
      <c r="BJ112" s="283" t="str">
        <f t="shared" si="13"/>
        <v>ปรับปรุง</v>
      </c>
      <c r="BK112" s="284">
        <f t="shared" si="18"/>
        <v>3</v>
      </c>
    </row>
    <row r="113" spans="1:63" ht="14.25" customHeight="1">
      <c r="A113" s="34">
        <f t="shared" si="22"/>
        <v>18</v>
      </c>
      <c r="B113" s="125" t="str">
        <f t="shared" si="22"/>
        <v>เด็กหญิงหัทยา  สายโลหิต</v>
      </c>
      <c r="C113" s="35" t="str">
        <f t="shared" si="21"/>
        <v xml:space="preserve">  </v>
      </c>
      <c r="D113" s="35" t="str">
        <f t="shared" si="21"/>
        <v xml:space="preserve">  </v>
      </c>
      <c r="E113" s="35" t="str">
        <f t="shared" si="21"/>
        <v xml:space="preserve">  </v>
      </c>
      <c r="F113" s="35" t="str">
        <f t="shared" si="21"/>
        <v xml:space="preserve">  </v>
      </c>
      <c r="G113" s="35" t="str">
        <f t="shared" si="21"/>
        <v xml:space="preserve">  </v>
      </c>
      <c r="H113" s="35" t="str">
        <f t="shared" si="21"/>
        <v xml:space="preserve">  </v>
      </c>
      <c r="I113" s="35" t="str">
        <f t="shared" si="21"/>
        <v xml:space="preserve">  </v>
      </c>
      <c r="J113" s="35" t="str">
        <f t="shared" si="21"/>
        <v xml:space="preserve">  </v>
      </c>
      <c r="K113" s="35" t="str">
        <f t="shared" si="21"/>
        <v xml:space="preserve">  </v>
      </c>
      <c r="L113" s="35" t="str">
        <f t="shared" si="21"/>
        <v xml:space="preserve">  </v>
      </c>
      <c r="M113" s="35" t="str">
        <f t="shared" si="21"/>
        <v xml:space="preserve">  </v>
      </c>
      <c r="N113" s="35" t="str">
        <f t="shared" si="21"/>
        <v xml:space="preserve">  </v>
      </c>
      <c r="O113" s="35" t="str">
        <f t="shared" si="21"/>
        <v xml:space="preserve">  </v>
      </c>
      <c r="P113" s="35" t="str">
        <f t="shared" si="21"/>
        <v xml:space="preserve">  </v>
      </c>
      <c r="Q113" s="35" t="str">
        <f t="shared" si="21"/>
        <v xml:space="preserve">  </v>
      </c>
      <c r="R113" s="35" t="str">
        <f t="shared" si="21"/>
        <v xml:space="preserve">  </v>
      </c>
      <c r="S113" s="35" t="str">
        <f t="shared" si="21"/>
        <v xml:space="preserve">  </v>
      </c>
      <c r="T113" s="35" t="str">
        <f t="shared" si="21"/>
        <v xml:space="preserve">  </v>
      </c>
      <c r="U113" s="35" t="str">
        <f t="shared" si="21"/>
        <v xml:space="preserve">  </v>
      </c>
      <c r="V113" s="35" t="str">
        <f t="shared" si="21"/>
        <v xml:space="preserve">  </v>
      </c>
      <c r="W113" s="35" t="str">
        <f t="shared" si="21"/>
        <v xml:space="preserve">  </v>
      </c>
      <c r="X113" s="35" t="str">
        <f t="shared" si="21"/>
        <v xml:space="preserve">  </v>
      </c>
      <c r="Y113" s="35" t="str">
        <f t="shared" si="21"/>
        <v xml:space="preserve">  </v>
      </c>
      <c r="Z113" s="35" t="str">
        <f t="shared" si="21"/>
        <v xml:space="preserve">  </v>
      </c>
      <c r="AA113" s="35" t="str">
        <f t="shared" si="21"/>
        <v xml:space="preserve">  </v>
      </c>
      <c r="AB113" s="35" t="str">
        <f t="shared" si="21"/>
        <v xml:space="preserve">  </v>
      </c>
      <c r="AC113" s="35" t="str">
        <f t="shared" si="21"/>
        <v xml:space="preserve">  </v>
      </c>
      <c r="AD113" s="35" t="str">
        <f t="shared" si="21"/>
        <v xml:space="preserve">  </v>
      </c>
      <c r="AE113" s="35" t="str">
        <f t="shared" si="21"/>
        <v xml:space="preserve">  </v>
      </c>
      <c r="AF113" s="35" t="str">
        <f t="shared" si="21"/>
        <v xml:space="preserve">  </v>
      </c>
      <c r="AG113" s="35" t="str">
        <f t="shared" si="21"/>
        <v xml:space="preserve">  </v>
      </c>
      <c r="AH113" s="35" t="str">
        <f t="shared" si="21"/>
        <v xml:space="preserve">  </v>
      </c>
      <c r="AI113" s="35" t="str">
        <f t="shared" si="21"/>
        <v xml:space="preserve">  </v>
      </c>
      <c r="AJ113" s="35" t="str">
        <f t="shared" si="21"/>
        <v xml:space="preserve">  </v>
      </c>
      <c r="AK113" s="35" t="str">
        <f t="shared" si="21"/>
        <v xml:space="preserve">  </v>
      </c>
      <c r="AL113" s="35" t="str">
        <f t="shared" si="21"/>
        <v xml:space="preserve">  </v>
      </c>
      <c r="AM113" s="35" t="str">
        <f t="shared" si="21"/>
        <v xml:space="preserve">  </v>
      </c>
      <c r="AN113" s="35" t="str">
        <f t="shared" si="21"/>
        <v xml:space="preserve">  </v>
      </c>
      <c r="AO113" s="35" t="str">
        <f t="shared" si="21"/>
        <v xml:space="preserve">  </v>
      </c>
      <c r="AP113" s="35" t="str">
        <f t="shared" si="21"/>
        <v xml:space="preserve">  </v>
      </c>
      <c r="AQ113" s="227"/>
      <c r="AR113" s="227"/>
      <c r="AS113" s="227"/>
      <c r="AT113" s="227"/>
      <c r="AU113" s="227"/>
      <c r="AV113" s="227"/>
      <c r="AW113" s="227"/>
      <c r="AX113" s="227"/>
      <c r="AY113" s="227"/>
      <c r="AZ113" s="227"/>
      <c r="BA113" s="227"/>
      <c r="BB113" s="227"/>
      <c r="BD113" s="277">
        <f t="shared" si="14"/>
        <v>0</v>
      </c>
      <c r="BE113" s="278">
        <f t="shared" si="15"/>
        <v>0</v>
      </c>
      <c r="BF113" s="279">
        <f t="shared" si="16"/>
        <v>0</v>
      </c>
      <c r="BG113" s="280"/>
      <c r="BH113" s="281"/>
      <c r="BI113" s="282">
        <f t="shared" si="17"/>
        <v>0</v>
      </c>
      <c r="BJ113" s="283" t="str">
        <f t="shared" si="13"/>
        <v>ปรับปรุง</v>
      </c>
      <c r="BK113" s="284">
        <f t="shared" si="18"/>
        <v>3</v>
      </c>
    </row>
    <row r="114" spans="1:63" ht="14.25" customHeight="1">
      <c r="A114" s="34">
        <f t="shared" si="22"/>
        <v>19</v>
      </c>
      <c r="B114" s="125" t="str">
        <f t="shared" si="22"/>
        <v>เด็กหญิงทิตยา  พุฒกลาง</v>
      </c>
      <c r="C114" s="35" t="str">
        <f t="shared" si="21"/>
        <v xml:space="preserve">  </v>
      </c>
      <c r="D114" s="35" t="str">
        <f t="shared" si="21"/>
        <v xml:space="preserve">  </v>
      </c>
      <c r="E114" s="35" t="str">
        <f t="shared" si="21"/>
        <v xml:space="preserve">  </v>
      </c>
      <c r="F114" s="35" t="str">
        <f t="shared" si="21"/>
        <v xml:space="preserve">  </v>
      </c>
      <c r="G114" s="35" t="str">
        <f t="shared" si="21"/>
        <v xml:space="preserve">  </v>
      </c>
      <c r="H114" s="35" t="str">
        <f t="shared" si="21"/>
        <v xml:space="preserve">  </v>
      </c>
      <c r="I114" s="35" t="str">
        <f t="shared" si="21"/>
        <v xml:space="preserve">  </v>
      </c>
      <c r="J114" s="35" t="str">
        <f t="shared" si="21"/>
        <v xml:space="preserve">  </v>
      </c>
      <c r="K114" s="35" t="str">
        <f t="shared" si="21"/>
        <v xml:space="preserve">  </v>
      </c>
      <c r="L114" s="35" t="str">
        <f t="shared" si="21"/>
        <v xml:space="preserve">  </v>
      </c>
      <c r="M114" s="35" t="str">
        <f t="shared" si="21"/>
        <v xml:space="preserve">  </v>
      </c>
      <c r="N114" s="35" t="str">
        <f t="shared" si="21"/>
        <v xml:space="preserve">  </v>
      </c>
      <c r="O114" s="35" t="str">
        <f t="shared" si="21"/>
        <v xml:space="preserve">  </v>
      </c>
      <c r="P114" s="35" t="str">
        <f t="shared" si="21"/>
        <v xml:space="preserve">  </v>
      </c>
      <c r="Q114" s="35" t="str">
        <f t="shared" si="21"/>
        <v xml:space="preserve">  </v>
      </c>
      <c r="R114" s="35" t="str">
        <f t="shared" si="21"/>
        <v xml:space="preserve">  </v>
      </c>
      <c r="S114" s="35" t="str">
        <f t="shared" si="21"/>
        <v xml:space="preserve">  </v>
      </c>
      <c r="T114" s="35" t="str">
        <f t="shared" si="21"/>
        <v xml:space="preserve">  </v>
      </c>
      <c r="U114" s="35" t="str">
        <f t="shared" si="21"/>
        <v xml:space="preserve">  </v>
      </c>
      <c r="V114" s="35" t="str">
        <f t="shared" si="21"/>
        <v xml:space="preserve">  </v>
      </c>
      <c r="W114" s="35" t="str">
        <f t="shared" si="21"/>
        <v xml:space="preserve">  </v>
      </c>
      <c r="X114" s="35" t="str">
        <f t="shared" si="21"/>
        <v xml:space="preserve">  </v>
      </c>
      <c r="Y114" s="35" t="str">
        <f t="shared" si="21"/>
        <v xml:space="preserve">  </v>
      </c>
      <c r="Z114" s="35" t="str">
        <f t="shared" si="21"/>
        <v xml:space="preserve">  </v>
      </c>
      <c r="AA114" s="35" t="str">
        <f t="shared" si="21"/>
        <v xml:space="preserve">  </v>
      </c>
      <c r="AB114" s="35" t="str">
        <f t="shared" si="21"/>
        <v xml:space="preserve">  </v>
      </c>
      <c r="AC114" s="35" t="str">
        <f t="shared" si="21"/>
        <v xml:space="preserve">  </v>
      </c>
      <c r="AD114" s="35" t="str">
        <f t="shared" si="21"/>
        <v xml:space="preserve">  </v>
      </c>
      <c r="AE114" s="35" t="str">
        <f t="shared" si="21"/>
        <v xml:space="preserve">  </v>
      </c>
      <c r="AF114" s="35" t="str">
        <f t="shared" si="21"/>
        <v xml:space="preserve">  </v>
      </c>
      <c r="AG114" s="35" t="str">
        <f t="shared" si="21"/>
        <v xml:space="preserve">  </v>
      </c>
      <c r="AH114" s="35" t="str">
        <f t="shared" si="21"/>
        <v xml:space="preserve">  </v>
      </c>
      <c r="AI114" s="35" t="str">
        <f t="shared" si="21"/>
        <v xml:space="preserve">  </v>
      </c>
      <c r="AJ114" s="35" t="str">
        <f t="shared" si="21"/>
        <v xml:space="preserve">  </v>
      </c>
      <c r="AK114" s="35" t="str">
        <f t="shared" si="21"/>
        <v xml:space="preserve">  </v>
      </c>
      <c r="AL114" s="35" t="str">
        <f t="shared" si="21"/>
        <v xml:space="preserve">  </v>
      </c>
      <c r="AM114" s="35" t="str">
        <f t="shared" si="21"/>
        <v xml:space="preserve">  </v>
      </c>
      <c r="AN114" s="35" t="str">
        <f t="shared" si="21"/>
        <v xml:space="preserve">  </v>
      </c>
      <c r="AO114" s="35" t="str">
        <f t="shared" si="21"/>
        <v xml:space="preserve">  </v>
      </c>
      <c r="AP114" s="35" t="str">
        <f t="shared" si="21"/>
        <v xml:space="preserve">  </v>
      </c>
      <c r="AQ114" s="227"/>
      <c r="AR114" s="227"/>
      <c r="AS114" s="227"/>
      <c r="AT114" s="227"/>
      <c r="AU114" s="227"/>
      <c r="AV114" s="227"/>
      <c r="AW114" s="227"/>
      <c r="AX114" s="227"/>
      <c r="AY114" s="227"/>
      <c r="AZ114" s="227"/>
      <c r="BA114" s="227"/>
      <c r="BB114" s="227"/>
      <c r="BD114" s="277">
        <f t="shared" si="14"/>
        <v>0</v>
      </c>
      <c r="BE114" s="278">
        <f t="shared" si="15"/>
        <v>0</v>
      </c>
      <c r="BF114" s="279">
        <f t="shared" si="16"/>
        <v>0</v>
      </c>
      <c r="BG114" s="280"/>
      <c r="BH114" s="281"/>
      <c r="BI114" s="282">
        <f t="shared" si="17"/>
        <v>0</v>
      </c>
      <c r="BJ114" s="283" t="str">
        <f t="shared" si="13"/>
        <v>ปรับปรุง</v>
      </c>
      <c r="BK114" s="284">
        <f t="shared" si="18"/>
        <v>3</v>
      </c>
    </row>
    <row r="115" spans="1:63" ht="14.25" customHeight="1">
      <c r="A115" s="34">
        <f t="shared" si="22"/>
        <v>20</v>
      </c>
      <c r="B115" s="125" t="str">
        <f t="shared" si="22"/>
        <v>เด็กหญิงจารุรัตน์  พูนพิน</v>
      </c>
      <c r="C115" s="35" t="str">
        <f t="shared" si="21"/>
        <v xml:space="preserve">  </v>
      </c>
      <c r="D115" s="35" t="str">
        <f t="shared" si="21"/>
        <v xml:space="preserve">  </v>
      </c>
      <c r="E115" s="35" t="str">
        <f t="shared" si="21"/>
        <v xml:space="preserve">  </v>
      </c>
      <c r="F115" s="35" t="str">
        <f t="shared" si="21"/>
        <v xml:space="preserve">  </v>
      </c>
      <c r="G115" s="35" t="str">
        <f t="shared" si="21"/>
        <v xml:space="preserve">  </v>
      </c>
      <c r="H115" s="35" t="str">
        <f t="shared" si="21"/>
        <v xml:space="preserve">  </v>
      </c>
      <c r="I115" s="35" t="str">
        <f t="shared" si="21"/>
        <v xml:space="preserve">  </v>
      </c>
      <c r="J115" s="35" t="str">
        <f t="shared" si="21"/>
        <v xml:space="preserve">  </v>
      </c>
      <c r="K115" s="35" t="str">
        <f t="shared" si="21"/>
        <v xml:space="preserve">  </v>
      </c>
      <c r="L115" s="35" t="str">
        <f t="shared" si="21"/>
        <v xml:space="preserve">  </v>
      </c>
      <c r="M115" s="35" t="str">
        <f t="shared" si="21"/>
        <v xml:space="preserve">  </v>
      </c>
      <c r="N115" s="35" t="str">
        <f t="shared" si="21"/>
        <v xml:space="preserve">  </v>
      </c>
      <c r="O115" s="35" t="str">
        <f t="shared" si="21"/>
        <v xml:space="preserve">  </v>
      </c>
      <c r="P115" s="35" t="str">
        <f t="shared" si="21"/>
        <v xml:space="preserve">  </v>
      </c>
      <c r="Q115" s="35" t="str">
        <f t="shared" si="21"/>
        <v xml:space="preserve">  </v>
      </c>
      <c r="R115" s="35" t="str">
        <f t="shared" si="21"/>
        <v xml:space="preserve">  </v>
      </c>
      <c r="S115" s="35" t="str">
        <f t="shared" si="21"/>
        <v xml:space="preserve">  </v>
      </c>
      <c r="T115" s="35" t="str">
        <f t="shared" si="21"/>
        <v xml:space="preserve">  </v>
      </c>
      <c r="U115" s="35" t="str">
        <f t="shared" si="21"/>
        <v xml:space="preserve">  </v>
      </c>
      <c r="V115" s="35" t="str">
        <f t="shared" si="21"/>
        <v xml:space="preserve">  </v>
      </c>
      <c r="W115" s="35" t="str">
        <f t="shared" si="21"/>
        <v xml:space="preserve">  </v>
      </c>
      <c r="X115" s="35" t="str">
        <f t="shared" si="21"/>
        <v xml:space="preserve">  </v>
      </c>
      <c r="Y115" s="35" t="str">
        <f t="shared" si="21"/>
        <v xml:space="preserve">  </v>
      </c>
      <c r="Z115" s="35" t="str">
        <f t="shared" si="21"/>
        <v xml:space="preserve">  </v>
      </c>
      <c r="AA115" s="35" t="str">
        <f t="shared" si="21"/>
        <v xml:space="preserve">  </v>
      </c>
      <c r="AB115" s="35" t="str">
        <f t="shared" si="21"/>
        <v xml:space="preserve">  </v>
      </c>
      <c r="AC115" s="35" t="str">
        <f t="shared" si="21"/>
        <v xml:space="preserve">  </v>
      </c>
      <c r="AD115" s="35" t="str">
        <f t="shared" si="21"/>
        <v xml:space="preserve">  </v>
      </c>
      <c r="AE115" s="35" t="str">
        <f t="shared" si="21"/>
        <v xml:space="preserve">  </v>
      </c>
      <c r="AF115" s="35" t="str">
        <f t="shared" si="21"/>
        <v xml:space="preserve">  </v>
      </c>
      <c r="AG115" s="35" t="str">
        <f t="shared" si="21"/>
        <v xml:space="preserve">  </v>
      </c>
      <c r="AH115" s="35" t="str">
        <f t="shared" si="21"/>
        <v xml:space="preserve">  </v>
      </c>
      <c r="AI115" s="35" t="str">
        <f t="shared" si="21"/>
        <v xml:space="preserve">  </v>
      </c>
      <c r="AJ115" s="35" t="str">
        <f t="shared" si="21"/>
        <v xml:space="preserve">  </v>
      </c>
      <c r="AK115" s="35" t="str">
        <f t="shared" si="21"/>
        <v xml:space="preserve">  </v>
      </c>
      <c r="AL115" s="35" t="str">
        <f t="shared" si="21"/>
        <v xml:space="preserve">  </v>
      </c>
      <c r="AM115" s="35" t="str">
        <f t="shared" si="21"/>
        <v xml:space="preserve">  </v>
      </c>
      <c r="AN115" s="35" t="str">
        <f t="shared" si="21"/>
        <v xml:space="preserve">  </v>
      </c>
      <c r="AO115" s="35" t="str">
        <f t="shared" si="21"/>
        <v xml:space="preserve">  </v>
      </c>
      <c r="AP115" s="35" t="str">
        <f t="shared" si="21"/>
        <v xml:space="preserve">  </v>
      </c>
      <c r="AQ115" s="227"/>
      <c r="AR115" s="227"/>
      <c r="AS115" s="227"/>
      <c r="AT115" s="227"/>
      <c r="AU115" s="227"/>
      <c r="AV115" s="227"/>
      <c r="AW115" s="227"/>
      <c r="AX115" s="227"/>
      <c r="AY115" s="227"/>
      <c r="AZ115" s="227"/>
      <c r="BA115" s="227"/>
      <c r="BB115" s="227"/>
      <c r="BD115" s="277">
        <f t="shared" si="14"/>
        <v>0</v>
      </c>
      <c r="BE115" s="278">
        <f t="shared" si="15"/>
        <v>0</v>
      </c>
      <c r="BF115" s="279">
        <f t="shared" si="16"/>
        <v>0</v>
      </c>
      <c r="BG115" s="280"/>
      <c r="BH115" s="281"/>
      <c r="BI115" s="282">
        <f t="shared" si="17"/>
        <v>0</v>
      </c>
      <c r="BJ115" s="283" t="str">
        <f t="shared" si="13"/>
        <v>ปรับปรุง</v>
      </c>
      <c r="BK115" s="284">
        <f t="shared" si="18"/>
        <v>3</v>
      </c>
    </row>
    <row r="116" spans="1:63" ht="14.25" customHeight="1">
      <c r="A116" s="34">
        <f t="shared" si="22"/>
        <v>21</v>
      </c>
      <c r="B116" s="125" t="str">
        <f t="shared" si="22"/>
        <v>เด็กหญิงเบญจมาศ  คำสิงห์นอก</v>
      </c>
      <c r="C116" s="35" t="str">
        <f t="shared" si="21"/>
        <v xml:space="preserve">  </v>
      </c>
      <c r="D116" s="35" t="str">
        <f t="shared" si="21"/>
        <v xml:space="preserve">  </v>
      </c>
      <c r="E116" s="35" t="str">
        <f t="shared" si="21"/>
        <v xml:space="preserve">  </v>
      </c>
      <c r="F116" s="35" t="str">
        <f t="shared" si="21"/>
        <v xml:space="preserve">  </v>
      </c>
      <c r="G116" s="35" t="str">
        <f t="shared" si="21"/>
        <v xml:space="preserve">  </v>
      </c>
      <c r="H116" s="35" t="str">
        <f t="shared" si="21"/>
        <v xml:space="preserve">  </v>
      </c>
      <c r="I116" s="35" t="str">
        <f t="shared" si="21"/>
        <v xml:space="preserve">  </v>
      </c>
      <c r="J116" s="35" t="str">
        <f t="shared" si="21"/>
        <v xml:space="preserve">  </v>
      </c>
      <c r="K116" s="35" t="str">
        <f t="shared" si="21"/>
        <v xml:space="preserve">  </v>
      </c>
      <c r="L116" s="35" t="str">
        <f t="shared" si="21"/>
        <v xml:space="preserve">  </v>
      </c>
      <c r="M116" s="35" t="str">
        <f t="shared" si="21"/>
        <v xml:space="preserve">  </v>
      </c>
      <c r="N116" s="35" t="str">
        <f t="shared" si="21"/>
        <v xml:space="preserve">  </v>
      </c>
      <c r="O116" s="35" t="str">
        <f t="shared" si="21"/>
        <v xml:space="preserve">  </v>
      </c>
      <c r="P116" s="35" t="str">
        <f t="shared" si="21"/>
        <v xml:space="preserve">  </v>
      </c>
      <c r="Q116" s="35" t="str">
        <f t="shared" si="21"/>
        <v xml:space="preserve">  </v>
      </c>
      <c r="R116" s="35" t="str">
        <f t="shared" si="21"/>
        <v xml:space="preserve">  </v>
      </c>
      <c r="S116" s="35" t="str">
        <f t="shared" si="21"/>
        <v xml:space="preserve">  </v>
      </c>
      <c r="T116" s="35" t="str">
        <f t="shared" si="21"/>
        <v xml:space="preserve">  </v>
      </c>
      <c r="U116" s="35" t="str">
        <f t="shared" si="21"/>
        <v xml:space="preserve">  </v>
      </c>
      <c r="V116" s="35" t="str">
        <f t="shared" si="21"/>
        <v xml:space="preserve">  </v>
      </c>
      <c r="W116" s="35" t="str">
        <f t="shared" si="21"/>
        <v xml:space="preserve">  </v>
      </c>
      <c r="X116" s="35" t="str">
        <f t="shared" si="21"/>
        <v xml:space="preserve">  </v>
      </c>
      <c r="Y116" s="35" t="str">
        <f t="shared" ref="C116:AP121" si="23">IF(Y29&lt;=0,"  ",IF(Y29=Y$7,Y$6,0))</f>
        <v xml:space="preserve">  </v>
      </c>
      <c r="Z116" s="35" t="str">
        <f t="shared" si="23"/>
        <v xml:space="preserve">  </v>
      </c>
      <c r="AA116" s="35" t="str">
        <f t="shared" si="23"/>
        <v xml:space="preserve">  </v>
      </c>
      <c r="AB116" s="35" t="str">
        <f t="shared" si="23"/>
        <v xml:space="preserve">  </v>
      </c>
      <c r="AC116" s="35" t="str">
        <f t="shared" si="23"/>
        <v xml:space="preserve">  </v>
      </c>
      <c r="AD116" s="35" t="str">
        <f t="shared" si="23"/>
        <v xml:space="preserve">  </v>
      </c>
      <c r="AE116" s="35" t="str">
        <f t="shared" si="23"/>
        <v xml:space="preserve">  </v>
      </c>
      <c r="AF116" s="35" t="str">
        <f t="shared" si="23"/>
        <v xml:space="preserve">  </v>
      </c>
      <c r="AG116" s="35" t="str">
        <f t="shared" si="23"/>
        <v xml:space="preserve">  </v>
      </c>
      <c r="AH116" s="35" t="str">
        <f t="shared" si="23"/>
        <v xml:space="preserve">  </v>
      </c>
      <c r="AI116" s="35" t="str">
        <f t="shared" si="23"/>
        <v xml:space="preserve">  </v>
      </c>
      <c r="AJ116" s="35" t="str">
        <f t="shared" si="23"/>
        <v xml:space="preserve">  </v>
      </c>
      <c r="AK116" s="35" t="str">
        <f t="shared" si="23"/>
        <v xml:space="preserve">  </v>
      </c>
      <c r="AL116" s="35" t="str">
        <f t="shared" si="23"/>
        <v xml:space="preserve">  </v>
      </c>
      <c r="AM116" s="35" t="str">
        <f t="shared" si="23"/>
        <v xml:space="preserve">  </v>
      </c>
      <c r="AN116" s="35" t="str">
        <f t="shared" si="23"/>
        <v xml:space="preserve">  </v>
      </c>
      <c r="AO116" s="35" t="str">
        <f t="shared" si="23"/>
        <v xml:space="preserve">  </v>
      </c>
      <c r="AP116" s="35" t="str">
        <f t="shared" si="23"/>
        <v xml:space="preserve">  </v>
      </c>
      <c r="AQ116" s="227"/>
      <c r="AR116" s="227"/>
      <c r="AS116" s="227"/>
      <c r="AT116" s="227"/>
      <c r="AU116" s="227"/>
      <c r="AV116" s="227"/>
      <c r="AW116" s="227"/>
      <c r="AX116" s="227"/>
      <c r="AY116" s="227"/>
      <c r="AZ116" s="227"/>
      <c r="BA116" s="227"/>
      <c r="BB116" s="227"/>
      <c r="BD116" s="277">
        <f t="shared" si="14"/>
        <v>0</v>
      </c>
      <c r="BE116" s="278">
        <f t="shared" si="15"/>
        <v>0</v>
      </c>
      <c r="BF116" s="279">
        <f t="shared" si="16"/>
        <v>0</v>
      </c>
      <c r="BG116" s="280"/>
      <c r="BH116" s="281"/>
      <c r="BI116" s="282">
        <f t="shared" si="17"/>
        <v>0</v>
      </c>
      <c r="BJ116" s="283" t="str">
        <f t="shared" si="13"/>
        <v>ปรับปรุง</v>
      </c>
      <c r="BK116" s="284">
        <f t="shared" si="18"/>
        <v>3</v>
      </c>
    </row>
    <row r="117" spans="1:63" ht="14.25" customHeight="1">
      <c r="A117" s="34">
        <f t="shared" si="22"/>
        <v>22</v>
      </c>
      <c r="B117" s="125" t="str">
        <f t="shared" si="22"/>
        <v>เด็กหญิงชนัญญ์ธิดา  ฤทธิ์เดช</v>
      </c>
      <c r="C117" s="35" t="str">
        <f t="shared" si="23"/>
        <v xml:space="preserve">  </v>
      </c>
      <c r="D117" s="35" t="str">
        <f t="shared" si="23"/>
        <v xml:space="preserve">  </v>
      </c>
      <c r="E117" s="35" t="str">
        <f t="shared" si="23"/>
        <v xml:space="preserve">  </v>
      </c>
      <c r="F117" s="35" t="str">
        <f t="shared" si="23"/>
        <v xml:space="preserve">  </v>
      </c>
      <c r="G117" s="35" t="str">
        <f t="shared" si="23"/>
        <v xml:space="preserve">  </v>
      </c>
      <c r="H117" s="35" t="str">
        <f t="shared" si="23"/>
        <v xml:space="preserve">  </v>
      </c>
      <c r="I117" s="35" t="str">
        <f t="shared" si="23"/>
        <v xml:space="preserve">  </v>
      </c>
      <c r="J117" s="35" t="str">
        <f t="shared" si="23"/>
        <v xml:space="preserve">  </v>
      </c>
      <c r="K117" s="35" t="str">
        <f t="shared" si="23"/>
        <v xml:space="preserve">  </v>
      </c>
      <c r="L117" s="35" t="str">
        <f t="shared" si="23"/>
        <v xml:space="preserve">  </v>
      </c>
      <c r="M117" s="35" t="str">
        <f t="shared" si="23"/>
        <v xml:space="preserve">  </v>
      </c>
      <c r="N117" s="35" t="str">
        <f t="shared" si="23"/>
        <v xml:space="preserve">  </v>
      </c>
      <c r="O117" s="35" t="str">
        <f t="shared" si="23"/>
        <v xml:space="preserve">  </v>
      </c>
      <c r="P117" s="35" t="str">
        <f t="shared" si="23"/>
        <v xml:space="preserve">  </v>
      </c>
      <c r="Q117" s="35" t="str">
        <f t="shared" si="23"/>
        <v xml:space="preserve">  </v>
      </c>
      <c r="R117" s="35" t="str">
        <f t="shared" si="23"/>
        <v xml:space="preserve">  </v>
      </c>
      <c r="S117" s="35" t="str">
        <f t="shared" si="23"/>
        <v xml:space="preserve">  </v>
      </c>
      <c r="T117" s="35" t="str">
        <f t="shared" si="23"/>
        <v xml:space="preserve">  </v>
      </c>
      <c r="U117" s="35" t="str">
        <f t="shared" si="23"/>
        <v xml:space="preserve">  </v>
      </c>
      <c r="V117" s="35" t="str">
        <f t="shared" si="23"/>
        <v xml:space="preserve">  </v>
      </c>
      <c r="W117" s="35" t="str">
        <f t="shared" si="23"/>
        <v xml:space="preserve">  </v>
      </c>
      <c r="X117" s="35" t="str">
        <f t="shared" si="23"/>
        <v xml:space="preserve">  </v>
      </c>
      <c r="Y117" s="35" t="str">
        <f t="shared" si="23"/>
        <v xml:space="preserve">  </v>
      </c>
      <c r="Z117" s="35" t="str">
        <f t="shared" si="23"/>
        <v xml:space="preserve">  </v>
      </c>
      <c r="AA117" s="35" t="str">
        <f t="shared" si="23"/>
        <v xml:space="preserve">  </v>
      </c>
      <c r="AB117" s="35" t="str">
        <f t="shared" si="23"/>
        <v xml:space="preserve">  </v>
      </c>
      <c r="AC117" s="35" t="str">
        <f t="shared" si="23"/>
        <v xml:space="preserve">  </v>
      </c>
      <c r="AD117" s="35" t="str">
        <f t="shared" si="23"/>
        <v xml:space="preserve">  </v>
      </c>
      <c r="AE117" s="35" t="str">
        <f t="shared" si="23"/>
        <v xml:space="preserve">  </v>
      </c>
      <c r="AF117" s="35" t="str">
        <f t="shared" si="23"/>
        <v xml:space="preserve">  </v>
      </c>
      <c r="AG117" s="35" t="str">
        <f t="shared" si="23"/>
        <v xml:space="preserve">  </v>
      </c>
      <c r="AH117" s="35" t="str">
        <f t="shared" si="23"/>
        <v xml:space="preserve">  </v>
      </c>
      <c r="AI117" s="35" t="str">
        <f t="shared" si="23"/>
        <v xml:space="preserve">  </v>
      </c>
      <c r="AJ117" s="35" t="str">
        <f t="shared" si="23"/>
        <v xml:space="preserve">  </v>
      </c>
      <c r="AK117" s="35" t="str">
        <f t="shared" si="23"/>
        <v xml:space="preserve">  </v>
      </c>
      <c r="AL117" s="35" t="str">
        <f t="shared" si="23"/>
        <v xml:space="preserve">  </v>
      </c>
      <c r="AM117" s="35" t="str">
        <f t="shared" si="23"/>
        <v xml:space="preserve">  </v>
      </c>
      <c r="AN117" s="35" t="str">
        <f t="shared" si="23"/>
        <v xml:space="preserve">  </v>
      </c>
      <c r="AO117" s="35" t="str">
        <f t="shared" si="23"/>
        <v xml:space="preserve">  </v>
      </c>
      <c r="AP117" s="35" t="str">
        <f t="shared" si="23"/>
        <v xml:space="preserve">  </v>
      </c>
      <c r="AQ117" s="227"/>
      <c r="AR117" s="227"/>
      <c r="AS117" s="227"/>
      <c r="AT117" s="227"/>
      <c r="AU117" s="227"/>
      <c r="AV117" s="227"/>
      <c r="AW117" s="227"/>
      <c r="AX117" s="227"/>
      <c r="AY117" s="227"/>
      <c r="AZ117" s="227"/>
      <c r="BA117" s="227"/>
      <c r="BB117" s="227"/>
      <c r="BD117" s="277">
        <f t="shared" si="14"/>
        <v>0</v>
      </c>
      <c r="BE117" s="278">
        <f t="shared" si="15"/>
        <v>0</v>
      </c>
      <c r="BF117" s="279">
        <f t="shared" si="16"/>
        <v>0</v>
      </c>
      <c r="BG117" s="280"/>
      <c r="BH117" s="281"/>
      <c r="BI117" s="282">
        <f t="shared" si="17"/>
        <v>0</v>
      </c>
      <c r="BJ117" s="283" t="str">
        <f t="shared" si="13"/>
        <v>ปรับปรุง</v>
      </c>
      <c r="BK117" s="284">
        <f t="shared" si="18"/>
        <v>3</v>
      </c>
    </row>
    <row r="118" spans="1:63" ht="14.25" customHeight="1">
      <c r="A118" s="34">
        <f t="shared" si="22"/>
        <v>23</v>
      </c>
      <c r="B118" s="125" t="str">
        <f t="shared" si="22"/>
        <v xml:space="preserve">  </v>
      </c>
      <c r="C118" s="35" t="str">
        <f t="shared" si="23"/>
        <v xml:space="preserve">  </v>
      </c>
      <c r="D118" s="35" t="str">
        <f t="shared" si="23"/>
        <v xml:space="preserve">  </v>
      </c>
      <c r="E118" s="35" t="str">
        <f t="shared" si="23"/>
        <v xml:space="preserve">  </v>
      </c>
      <c r="F118" s="35" t="str">
        <f t="shared" si="23"/>
        <v xml:space="preserve">  </v>
      </c>
      <c r="G118" s="35" t="str">
        <f t="shared" si="23"/>
        <v xml:space="preserve">  </v>
      </c>
      <c r="H118" s="35" t="str">
        <f t="shared" si="23"/>
        <v xml:space="preserve">  </v>
      </c>
      <c r="I118" s="35" t="str">
        <f t="shared" si="23"/>
        <v xml:space="preserve">  </v>
      </c>
      <c r="J118" s="35" t="str">
        <f t="shared" si="23"/>
        <v xml:space="preserve">  </v>
      </c>
      <c r="K118" s="35" t="str">
        <f t="shared" si="23"/>
        <v xml:space="preserve">  </v>
      </c>
      <c r="L118" s="35" t="str">
        <f t="shared" si="23"/>
        <v xml:space="preserve">  </v>
      </c>
      <c r="M118" s="35" t="str">
        <f t="shared" si="23"/>
        <v xml:space="preserve">  </v>
      </c>
      <c r="N118" s="35" t="str">
        <f t="shared" si="23"/>
        <v xml:space="preserve">  </v>
      </c>
      <c r="O118" s="35" t="str">
        <f t="shared" si="23"/>
        <v xml:space="preserve">  </v>
      </c>
      <c r="P118" s="35" t="str">
        <f t="shared" si="23"/>
        <v xml:space="preserve">  </v>
      </c>
      <c r="Q118" s="35" t="str">
        <f t="shared" si="23"/>
        <v xml:space="preserve">  </v>
      </c>
      <c r="R118" s="35" t="str">
        <f t="shared" si="23"/>
        <v xml:space="preserve">  </v>
      </c>
      <c r="S118" s="35" t="str">
        <f t="shared" si="23"/>
        <v xml:space="preserve">  </v>
      </c>
      <c r="T118" s="35" t="str">
        <f t="shared" si="23"/>
        <v xml:space="preserve">  </v>
      </c>
      <c r="U118" s="35" t="str">
        <f t="shared" si="23"/>
        <v xml:space="preserve">  </v>
      </c>
      <c r="V118" s="35" t="str">
        <f t="shared" si="23"/>
        <v xml:space="preserve">  </v>
      </c>
      <c r="W118" s="35" t="str">
        <f t="shared" si="23"/>
        <v xml:space="preserve">  </v>
      </c>
      <c r="X118" s="35" t="str">
        <f t="shared" si="23"/>
        <v xml:space="preserve">  </v>
      </c>
      <c r="Y118" s="35" t="str">
        <f t="shared" si="23"/>
        <v xml:space="preserve">  </v>
      </c>
      <c r="Z118" s="35" t="str">
        <f t="shared" si="23"/>
        <v xml:space="preserve">  </v>
      </c>
      <c r="AA118" s="35" t="str">
        <f t="shared" si="23"/>
        <v xml:space="preserve">  </v>
      </c>
      <c r="AB118" s="35" t="str">
        <f t="shared" si="23"/>
        <v xml:space="preserve">  </v>
      </c>
      <c r="AC118" s="35" t="str">
        <f t="shared" si="23"/>
        <v xml:space="preserve">  </v>
      </c>
      <c r="AD118" s="35" t="str">
        <f t="shared" si="23"/>
        <v xml:space="preserve">  </v>
      </c>
      <c r="AE118" s="35" t="str">
        <f t="shared" si="23"/>
        <v xml:space="preserve">  </v>
      </c>
      <c r="AF118" s="35" t="str">
        <f t="shared" si="23"/>
        <v xml:space="preserve">  </v>
      </c>
      <c r="AG118" s="35" t="str">
        <f t="shared" si="23"/>
        <v xml:space="preserve">  </v>
      </c>
      <c r="AH118" s="35" t="str">
        <f t="shared" si="23"/>
        <v xml:space="preserve">  </v>
      </c>
      <c r="AI118" s="35" t="str">
        <f t="shared" si="23"/>
        <v xml:space="preserve">  </v>
      </c>
      <c r="AJ118" s="35" t="str">
        <f t="shared" si="23"/>
        <v xml:space="preserve">  </v>
      </c>
      <c r="AK118" s="35" t="str">
        <f t="shared" si="23"/>
        <v xml:space="preserve">  </v>
      </c>
      <c r="AL118" s="35" t="str">
        <f t="shared" si="23"/>
        <v xml:space="preserve">  </v>
      </c>
      <c r="AM118" s="35" t="str">
        <f t="shared" si="23"/>
        <v xml:space="preserve">  </v>
      </c>
      <c r="AN118" s="35" t="str">
        <f t="shared" si="23"/>
        <v xml:space="preserve">  </v>
      </c>
      <c r="AO118" s="35" t="str">
        <f t="shared" si="23"/>
        <v xml:space="preserve">  </v>
      </c>
      <c r="AP118" s="35" t="str">
        <f t="shared" si="23"/>
        <v xml:space="preserve">  </v>
      </c>
      <c r="AQ118" s="227"/>
      <c r="AR118" s="227"/>
      <c r="AS118" s="227"/>
      <c r="AT118" s="227"/>
      <c r="AU118" s="227"/>
      <c r="AV118" s="227"/>
      <c r="AW118" s="227"/>
      <c r="AX118" s="227"/>
      <c r="AY118" s="227"/>
      <c r="AZ118" s="227"/>
      <c r="BA118" s="227"/>
      <c r="BB118" s="227"/>
      <c r="BD118" s="277">
        <f t="shared" si="14"/>
        <v>0</v>
      </c>
      <c r="BE118" s="278">
        <f t="shared" si="15"/>
        <v>0</v>
      </c>
      <c r="BF118" s="279">
        <f t="shared" si="16"/>
        <v>0</v>
      </c>
      <c r="BG118" s="280"/>
      <c r="BH118" s="281"/>
      <c r="BI118" s="282">
        <f t="shared" si="17"/>
        <v>0</v>
      </c>
      <c r="BJ118" s="283" t="str">
        <f t="shared" si="13"/>
        <v>ปรับปรุง</v>
      </c>
      <c r="BK118" s="284">
        <f t="shared" si="18"/>
        <v>3</v>
      </c>
    </row>
    <row r="119" spans="1:63" ht="14.25" customHeight="1">
      <c r="A119" s="34">
        <f t="shared" si="22"/>
        <v>24</v>
      </c>
      <c r="B119" s="125" t="str">
        <f t="shared" si="22"/>
        <v xml:space="preserve">  </v>
      </c>
      <c r="C119" s="35" t="str">
        <f t="shared" si="23"/>
        <v xml:space="preserve">  </v>
      </c>
      <c r="D119" s="35" t="str">
        <f t="shared" si="23"/>
        <v xml:space="preserve">  </v>
      </c>
      <c r="E119" s="35" t="str">
        <f t="shared" si="23"/>
        <v xml:space="preserve">  </v>
      </c>
      <c r="F119" s="35" t="str">
        <f t="shared" si="23"/>
        <v xml:space="preserve">  </v>
      </c>
      <c r="G119" s="35" t="str">
        <f t="shared" si="23"/>
        <v xml:space="preserve">  </v>
      </c>
      <c r="H119" s="35" t="str">
        <f t="shared" si="23"/>
        <v xml:space="preserve">  </v>
      </c>
      <c r="I119" s="35" t="str">
        <f t="shared" si="23"/>
        <v xml:space="preserve">  </v>
      </c>
      <c r="J119" s="35" t="str">
        <f t="shared" si="23"/>
        <v xml:space="preserve">  </v>
      </c>
      <c r="K119" s="35" t="str">
        <f t="shared" si="23"/>
        <v xml:space="preserve">  </v>
      </c>
      <c r="L119" s="35" t="str">
        <f t="shared" si="23"/>
        <v xml:space="preserve">  </v>
      </c>
      <c r="M119" s="35" t="str">
        <f t="shared" si="23"/>
        <v xml:space="preserve">  </v>
      </c>
      <c r="N119" s="35" t="str">
        <f t="shared" si="23"/>
        <v xml:space="preserve">  </v>
      </c>
      <c r="O119" s="35" t="str">
        <f t="shared" si="23"/>
        <v xml:space="preserve">  </v>
      </c>
      <c r="P119" s="35" t="str">
        <f t="shared" si="23"/>
        <v xml:space="preserve">  </v>
      </c>
      <c r="Q119" s="35" t="str">
        <f t="shared" si="23"/>
        <v xml:space="preserve">  </v>
      </c>
      <c r="R119" s="35" t="str">
        <f t="shared" si="23"/>
        <v xml:space="preserve">  </v>
      </c>
      <c r="S119" s="35" t="str">
        <f t="shared" si="23"/>
        <v xml:space="preserve">  </v>
      </c>
      <c r="T119" s="35" t="str">
        <f t="shared" si="23"/>
        <v xml:space="preserve">  </v>
      </c>
      <c r="U119" s="35" t="str">
        <f t="shared" si="23"/>
        <v xml:space="preserve">  </v>
      </c>
      <c r="V119" s="35" t="str">
        <f t="shared" si="23"/>
        <v xml:space="preserve">  </v>
      </c>
      <c r="W119" s="35" t="str">
        <f t="shared" si="23"/>
        <v xml:space="preserve">  </v>
      </c>
      <c r="X119" s="35" t="str">
        <f t="shared" si="23"/>
        <v xml:space="preserve">  </v>
      </c>
      <c r="Y119" s="35" t="str">
        <f t="shared" si="23"/>
        <v xml:space="preserve">  </v>
      </c>
      <c r="Z119" s="35" t="str">
        <f t="shared" si="23"/>
        <v xml:space="preserve">  </v>
      </c>
      <c r="AA119" s="35" t="str">
        <f t="shared" si="23"/>
        <v xml:space="preserve">  </v>
      </c>
      <c r="AB119" s="35" t="str">
        <f t="shared" si="23"/>
        <v xml:space="preserve">  </v>
      </c>
      <c r="AC119" s="35" t="str">
        <f t="shared" si="23"/>
        <v xml:space="preserve">  </v>
      </c>
      <c r="AD119" s="35" t="str">
        <f t="shared" si="23"/>
        <v xml:space="preserve">  </v>
      </c>
      <c r="AE119" s="35" t="str">
        <f t="shared" si="23"/>
        <v xml:space="preserve">  </v>
      </c>
      <c r="AF119" s="35" t="str">
        <f t="shared" si="23"/>
        <v xml:space="preserve">  </v>
      </c>
      <c r="AG119" s="35" t="str">
        <f t="shared" si="23"/>
        <v xml:space="preserve">  </v>
      </c>
      <c r="AH119" s="35" t="str">
        <f t="shared" si="23"/>
        <v xml:space="preserve">  </v>
      </c>
      <c r="AI119" s="35" t="str">
        <f t="shared" si="23"/>
        <v xml:space="preserve">  </v>
      </c>
      <c r="AJ119" s="35" t="str">
        <f t="shared" si="23"/>
        <v xml:space="preserve">  </v>
      </c>
      <c r="AK119" s="35" t="str">
        <f t="shared" si="23"/>
        <v xml:space="preserve">  </v>
      </c>
      <c r="AL119" s="35" t="str">
        <f t="shared" si="23"/>
        <v xml:space="preserve">  </v>
      </c>
      <c r="AM119" s="35" t="str">
        <f t="shared" si="23"/>
        <v xml:space="preserve">  </v>
      </c>
      <c r="AN119" s="35" t="str">
        <f t="shared" si="23"/>
        <v xml:space="preserve">  </v>
      </c>
      <c r="AO119" s="35" t="str">
        <f t="shared" si="23"/>
        <v xml:space="preserve">  </v>
      </c>
      <c r="AP119" s="35" t="str">
        <f t="shared" si="23"/>
        <v xml:space="preserve">  </v>
      </c>
      <c r="AQ119" s="227"/>
      <c r="AR119" s="227"/>
      <c r="AS119" s="227"/>
      <c r="AT119" s="227"/>
      <c r="AU119" s="227"/>
      <c r="AV119" s="227"/>
      <c r="AW119" s="227"/>
      <c r="AX119" s="227"/>
      <c r="AY119" s="227"/>
      <c r="AZ119" s="227"/>
      <c r="BA119" s="227"/>
      <c r="BB119" s="227"/>
      <c r="BD119" s="277">
        <f t="shared" si="14"/>
        <v>0</v>
      </c>
      <c r="BE119" s="278">
        <f t="shared" si="15"/>
        <v>0</v>
      </c>
      <c r="BF119" s="279">
        <f t="shared" si="16"/>
        <v>0</v>
      </c>
      <c r="BG119" s="280"/>
      <c r="BH119" s="281"/>
      <c r="BI119" s="282">
        <f t="shared" si="17"/>
        <v>0</v>
      </c>
      <c r="BJ119" s="283" t="str">
        <f t="shared" si="13"/>
        <v>ปรับปรุง</v>
      </c>
      <c r="BK119" s="284">
        <f t="shared" si="18"/>
        <v>3</v>
      </c>
    </row>
    <row r="120" spans="1:63" ht="14.25" customHeight="1">
      <c r="A120" s="34">
        <f t="shared" si="22"/>
        <v>25</v>
      </c>
      <c r="B120" s="125" t="str">
        <f t="shared" si="22"/>
        <v xml:space="preserve">  </v>
      </c>
      <c r="C120" s="35" t="str">
        <f t="shared" si="23"/>
        <v xml:space="preserve">  </v>
      </c>
      <c r="D120" s="35" t="str">
        <f t="shared" si="23"/>
        <v xml:space="preserve">  </v>
      </c>
      <c r="E120" s="35" t="str">
        <f t="shared" si="23"/>
        <v xml:space="preserve">  </v>
      </c>
      <c r="F120" s="35" t="str">
        <f t="shared" si="23"/>
        <v xml:space="preserve">  </v>
      </c>
      <c r="G120" s="35" t="str">
        <f t="shared" si="23"/>
        <v xml:space="preserve">  </v>
      </c>
      <c r="H120" s="35" t="str">
        <f t="shared" si="23"/>
        <v xml:space="preserve">  </v>
      </c>
      <c r="I120" s="35" t="str">
        <f t="shared" si="23"/>
        <v xml:space="preserve">  </v>
      </c>
      <c r="J120" s="35" t="str">
        <f t="shared" si="23"/>
        <v xml:space="preserve">  </v>
      </c>
      <c r="K120" s="35" t="str">
        <f t="shared" si="23"/>
        <v xml:space="preserve">  </v>
      </c>
      <c r="L120" s="35" t="str">
        <f t="shared" si="23"/>
        <v xml:space="preserve">  </v>
      </c>
      <c r="M120" s="35" t="str">
        <f t="shared" si="23"/>
        <v xml:space="preserve">  </v>
      </c>
      <c r="N120" s="35" t="str">
        <f t="shared" si="23"/>
        <v xml:space="preserve">  </v>
      </c>
      <c r="O120" s="35" t="str">
        <f t="shared" si="23"/>
        <v xml:space="preserve">  </v>
      </c>
      <c r="P120" s="35" t="str">
        <f t="shared" si="23"/>
        <v xml:space="preserve">  </v>
      </c>
      <c r="Q120" s="35" t="str">
        <f t="shared" si="23"/>
        <v xml:space="preserve">  </v>
      </c>
      <c r="R120" s="35" t="str">
        <f t="shared" si="23"/>
        <v xml:space="preserve">  </v>
      </c>
      <c r="S120" s="35" t="str">
        <f t="shared" si="23"/>
        <v xml:space="preserve">  </v>
      </c>
      <c r="T120" s="35" t="str">
        <f t="shared" si="23"/>
        <v xml:space="preserve">  </v>
      </c>
      <c r="U120" s="35" t="str">
        <f t="shared" si="23"/>
        <v xml:space="preserve">  </v>
      </c>
      <c r="V120" s="35" t="str">
        <f t="shared" si="23"/>
        <v xml:space="preserve">  </v>
      </c>
      <c r="W120" s="35" t="str">
        <f t="shared" si="23"/>
        <v xml:space="preserve">  </v>
      </c>
      <c r="X120" s="35" t="str">
        <f t="shared" si="23"/>
        <v xml:space="preserve">  </v>
      </c>
      <c r="Y120" s="35" t="str">
        <f t="shared" si="23"/>
        <v xml:space="preserve">  </v>
      </c>
      <c r="Z120" s="35" t="str">
        <f t="shared" si="23"/>
        <v xml:space="preserve">  </v>
      </c>
      <c r="AA120" s="35" t="str">
        <f t="shared" si="23"/>
        <v xml:space="preserve">  </v>
      </c>
      <c r="AB120" s="35" t="str">
        <f t="shared" si="23"/>
        <v xml:space="preserve">  </v>
      </c>
      <c r="AC120" s="35" t="str">
        <f t="shared" si="23"/>
        <v xml:space="preserve">  </v>
      </c>
      <c r="AD120" s="35" t="str">
        <f t="shared" si="23"/>
        <v xml:space="preserve">  </v>
      </c>
      <c r="AE120" s="35" t="str">
        <f t="shared" si="23"/>
        <v xml:space="preserve">  </v>
      </c>
      <c r="AF120" s="35" t="str">
        <f t="shared" si="23"/>
        <v xml:space="preserve">  </v>
      </c>
      <c r="AG120" s="35" t="str">
        <f t="shared" si="23"/>
        <v xml:space="preserve">  </v>
      </c>
      <c r="AH120" s="35" t="str">
        <f t="shared" si="23"/>
        <v xml:space="preserve">  </v>
      </c>
      <c r="AI120" s="35" t="str">
        <f t="shared" si="23"/>
        <v xml:space="preserve">  </v>
      </c>
      <c r="AJ120" s="35" t="str">
        <f t="shared" si="23"/>
        <v xml:space="preserve">  </v>
      </c>
      <c r="AK120" s="35" t="str">
        <f t="shared" si="23"/>
        <v xml:space="preserve">  </v>
      </c>
      <c r="AL120" s="35" t="str">
        <f t="shared" si="23"/>
        <v xml:space="preserve">  </v>
      </c>
      <c r="AM120" s="35" t="str">
        <f t="shared" si="23"/>
        <v xml:space="preserve">  </v>
      </c>
      <c r="AN120" s="35" t="str">
        <f t="shared" si="23"/>
        <v xml:space="preserve">  </v>
      </c>
      <c r="AO120" s="35" t="str">
        <f t="shared" si="23"/>
        <v xml:space="preserve">  </v>
      </c>
      <c r="AP120" s="35" t="str">
        <f t="shared" si="23"/>
        <v xml:space="preserve">  </v>
      </c>
      <c r="AQ120" s="227"/>
      <c r="AR120" s="227"/>
      <c r="AS120" s="227"/>
      <c r="AT120" s="227"/>
      <c r="AU120" s="227"/>
      <c r="AV120" s="227"/>
      <c r="AW120" s="227"/>
      <c r="AX120" s="227"/>
      <c r="AY120" s="227"/>
      <c r="AZ120" s="227"/>
      <c r="BA120" s="227"/>
      <c r="BB120" s="227"/>
      <c r="BD120" s="277">
        <f t="shared" si="14"/>
        <v>0</v>
      </c>
      <c r="BE120" s="278">
        <f t="shared" si="15"/>
        <v>0</v>
      </c>
      <c r="BF120" s="279">
        <f t="shared" si="16"/>
        <v>0</v>
      </c>
      <c r="BG120" s="280"/>
      <c r="BH120" s="281"/>
      <c r="BI120" s="282">
        <f t="shared" si="17"/>
        <v>0</v>
      </c>
      <c r="BJ120" s="283" t="str">
        <f t="shared" si="13"/>
        <v>ปรับปรุง</v>
      </c>
      <c r="BK120" s="284">
        <f t="shared" si="18"/>
        <v>3</v>
      </c>
    </row>
    <row r="121" spans="1:63" ht="14.25" customHeight="1">
      <c r="A121" s="34">
        <f t="shared" si="22"/>
        <v>26</v>
      </c>
      <c r="B121" s="125" t="str">
        <f t="shared" si="22"/>
        <v xml:space="preserve">  </v>
      </c>
      <c r="C121" s="35" t="str">
        <f t="shared" si="23"/>
        <v xml:space="preserve">  </v>
      </c>
      <c r="D121" s="35" t="str">
        <f t="shared" si="23"/>
        <v xml:space="preserve">  </v>
      </c>
      <c r="E121" s="35" t="str">
        <f t="shared" si="23"/>
        <v xml:space="preserve">  </v>
      </c>
      <c r="F121" s="35" t="str">
        <f t="shared" si="23"/>
        <v xml:space="preserve">  </v>
      </c>
      <c r="G121" s="35" t="str">
        <f t="shared" si="23"/>
        <v xml:space="preserve">  </v>
      </c>
      <c r="H121" s="35" t="str">
        <f t="shared" si="23"/>
        <v xml:space="preserve">  </v>
      </c>
      <c r="I121" s="35" t="str">
        <f t="shared" si="23"/>
        <v xml:space="preserve">  </v>
      </c>
      <c r="J121" s="35" t="str">
        <f t="shared" si="23"/>
        <v xml:space="preserve">  </v>
      </c>
      <c r="K121" s="35" t="str">
        <f t="shared" si="23"/>
        <v xml:space="preserve">  </v>
      </c>
      <c r="L121" s="35" t="str">
        <f t="shared" si="23"/>
        <v xml:space="preserve">  </v>
      </c>
      <c r="M121" s="35" t="str">
        <f t="shared" si="23"/>
        <v xml:space="preserve">  </v>
      </c>
      <c r="N121" s="35" t="str">
        <f t="shared" si="23"/>
        <v xml:space="preserve">  </v>
      </c>
      <c r="O121" s="35" t="str">
        <f t="shared" si="23"/>
        <v xml:space="preserve">  </v>
      </c>
      <c r="P121" s="35" t="str">
        <f t="shared" si="23"/>
        <v xml:space="preserve">  </v>
      </c>
      <c r="Q121" s="35" t="str">
        <f t="shared" si="23"/>
        <v xml:space="preserve">  </v>
      </c>
      <c r="R121" s="35" t="str">
        <f t="shared" si="23"/>
        <v xml:space="preserve">  </v>
      </c>
      <c r="S121" s="35" t="str">
        <f t="shared" si="23"/>
        <v xml:space="preserve">  </v>
      </c>
      <c r="T121" s="35" t="str">
        <f t="shared" si="23"/>
        <v xml:space="preserve">  </v>
      </c>
      <c r="U121" s="35" t="str">
        <f t="shared" si="23"/>
        <v xml:space="preserve">  </v>
      </c>
      <c r="V121" s="35" t="str">
        <f t="shared" si="23"/>
        <v xml:space="preserve">  </v>
      </c>
      <c r="W121" s="35" t="str">
        <f t="shared" si="23"/>
        <v xml:space="preserve">  </v>
      </c>
      <c r="X121" s="35" t="str">
        <f t="shared" si="23"/>
        <v xml:space="preserve">  </v>
      </c>
      <c r="Y121" s="35" t="str">
        <f t="shared" si="23"/>
        <v xml:space="preserve">  </v>
      </c>
      <c r="Z121" s="35" t="str">
        <f t="shared" si="23"/>
        <v xml:space="preserve">  </v>
      </c>
      <c r="AA121" s="35" t="str">
        <f t="shared" si="23"/>
        <v xml:space="preserve">  </v>
      </c>
      <c r="AB121" s="35" t="str">
        <f t="shared" si="23"/>
        <v xml:space="preserve">  </v>
      </c>
      <c r="AC121" s="35" t="str">
        <f t="shared" si="23"/>
        <v xml:space="preserve">  </v>
      </c>
      <c r="AD121" s="35" t="str">
        <f t="shared" ref="AD121:AP133" si="24">IF(AD34&lt;=0,"  ",IF(AD34=AD$7,AD$6,0))</f>
        <v xml:space="preserve">  </v>
      </c>
      <c r="AE121" s="35" t="str">
        <f t="shared" si="24"/>
        <v xml:space="preserve">  </v>
      </c>
      <c r="AF121" s="35" t="str">
        <f t="shared" si="24"/>
        <v xml:space="preserve">  </v>
      </c>
      <c r="AG121" s="35" t="str">
        <f t="shared" si="24"/>
        <v xml:space="preserve">  </v>
      </c>
      <c r="AH121" s="35" t="str">
        <f t="shared" si="24"/>
        <v xml:space="preserve">  </v>
      </c>
      <c r="AI121" s="35" t="str">
        <f t="shared" si="24"/>
        <v xml:space="preserve">  </v>
      </c>
      <c r="AJ121" s="35" t="str">
        <f t="shared" si="24"/>
        <v xml:space="preserve">  </v>
      </c>
      <c r="AK121" s="35" t="str">
        <f t="shared" si="24"/>
        <v xml:space="preserve">  </v>
      </c>
      <c r="AL121" s="35" t="str">
        <f t="shared" si="24"/>
        <v xml:space="preserve">  </v>
      </c>
      <c r="AM121" s="35" t="str">
        <f t="shared" si="24"/>
        <v xml:space="preserve">  </v>
      </c>
      <c r="AN121" s="35" t="str">
        <f t="shared" si="24"/>
        <v xml:space="preserve">  </v>
      </c>
      <c r="AO121" s="35" t="str">
        <f t="shared" si="24"/>
        <v xml:space="preserve">  </v>
      </c>
      <c r="AP121" s="35" t="str">
        <f t="shared" si="24"/>
        <v xml:space="preserve">  </v>
      </c>
      <c r="AQ121" s="227"/>
      <c r="AR121" s="227"/>
      <c r="AS121" s="227"/>
      <c r="AT121" s="227"/>
      <c r="AU121" s="227"/>
      <c r="AV121" s="227"/>
      <c r="AW121" s="227"/>
      <c r="AX121" s="227"/>
      <c r="AY121" s="227"/>
      <c r="AZ121" s="227"/>
      <c r="BA121" s="227"/>
      <c r="BB121" s="227"/>
      <c r="BD121" s="277">
        <f t="shared" si="14"/>
        <v>0</v>
      </c>
      <c r="BE121" s="278">
        <f t="shared" si="15"/>
        <v>0</v>
      </c>
      <c r="BF121" s="279">
        <f t="shared" si="16"/>
        <v>0</v>
      </c>
      <c r="BG121" s="280"/>
      <c r="BH121" s="281"/>
      <c r="BI121" s="282">
        <f t="shared" si="17"/>
        <v>0</v>
      </c>
      <c r="BJ121" s="283" t="str">
        <f t="shared" si="13"/>
        <v>ปรับปรุง</v>
      </c>
      <c r="BK121" s="284">
        <f t="shared" si="18"/>
        <v>3</v>
      </c>
    </row>
    <row r="122" spans="1:63" ht="14.25" customHeight="1">
      <c r="A122" s="34">
        <f t="shared" si="22"/>
        <v>27</v>
      </c>
      <c r="B122" s="125" t="str">
        <f t="shared" si="22"/>
        <v xml:space="preserve">  </v>
      </c>
      <c r="C122" s="35" t="str">
        <f t="shared" ref="C122:AE130" si="25">IF(C35&lt;=0,"  ",IF(C35=C$7,C$6,0))</f>
        <v xml:space="preserve">  </v>
      </c>
      <c r="D122" s="35" t="str">
        <f t="shared" si="25"/>
        <v xml:space="preserve">  </v>
      </c>
      <c r="E122" s="35" t="str">
        <f t="shared" si="25"/>
        <v xml:space="preserve">  </v>
      </c>
      <c r="F122" s="35" t="str">
        <f t="shared" si="25"/>
        <v xml:space="preserve">  </v>
      </c>
      <c r="G122" s="35" t="str">
        <f t="shared" si="25"/>
        <v xml:space="preserve">  </v>
      </c>
      <c r="H122" s="35" t="str">
        <f t="shared" si="25"/>
        <v xml:space="preserve">  </v>
      </c>
      <c r="I122" s="35" t="str">
        <f t="shared" si="25"/>
        <v xml:space="preserve">  </v>
      </c>
      <c r="J122" s="35" t="str">
        <f t="shared" si="25"/>
        <v xml:space="preserve">  </v>
      </c>
      <c r="K122" s="35" t="str">
        <f t="shared" si="25"/>
        <v xml:space="preserve">  </v>
      </c>
      <c r="L122" s="35" t="str">
        <f t="shared" si="25"/>
        <v xml:space="preserve">  </v>
      </c>
      <c r="M122" s="35" t="str">
        <f t="shared" si="25"/>
        <v xml:space="preserve">  </v>
      </c>
      <c r="N122" s="35" t="str">
        <f t="shared" si="25"/>
        <v xml:space="preserve">  </v>
      </c>
      <c r="O122" s="35" t="str">
        <f t="shared" si="25"/>
        <v xml:space="preserve">  </v>
      </c>
      <c r="P122" s="35" t="str">
        <f t="shared" si="25"/>
        <v xml:space="preserve">  </v>
      </c>
      <c r="Q122" s="35" t="str">
        <f t="shared" si="25"/>
        <v xml:space="preserve">  </v>
      </c>
      <c r="R122" s="35" t="str">
        <f t="shared" si="25"/>
        <v xml:space="preserve">  </v>
      </c>
      <c r="S122" s="35" t="str">
        <f t="shared" si="25"/>
        <v xml:space="preserve">  </v>
      </c>
      <c r="T122" s="35" t="str">
        <f t="shared" si="25"/>
        <v xml:space="preserve">  </v>
      </c>
      <c r="U122" s="35" t="str">
        <f t="shared" si="25"/>
        <v xml:space="preserve">  </v>
      </c>
      <c r="V122" s="35" t="str">
        <f t="shared" si="25"/>
        <v xml:space="preserve">  </v>
      </c>
      <c r="W122" s="35" t="str">
        <f t="shared" si="25"/>
        <v xml:space="preserve">  </v>
      </c>
      <c r="X122" s="35" t="str">
        <f t="shared" si="25"/>
        <v xml:space="preserve">  </v>
      </c>
      <c r="Y122" s="35" t="str">
        <f t="shared" si="25"/>
        <v xml:space="preserve">  </v>
      </c>
      <c r="Z122" s="35" t="str">
        <f t="shared" si="25"/>
        <v xml:space="preserve">  </v>
      </c>
      <c r="AA122" s="35" t="str">
        <f t="shared" si="25"/>
        <v xml:space="preserve">  </v>
      </c>
      <c r="AB122" s="35" t="str">
        <f t="shared" si="25"/>
        <v xml:space="preserve">  </v>
      </c>
      <c r="AC122" s="35" t="str">
        <f t="shared" si="25"/>
        <v xml:space="preserve">  </v>
      </c>
      <c r="AD122" s="35" t="str">
        <f t="shared" si="25"/>
        <v xml:space="preserve">  </v>
      </c>
      <c r="AE122" s="35" t="str">
        <f t="shared" si="25"/>
        <v xml:space="preserve">  </v>
      </c>
      <c r="AF122" s="35" t="str">
        <f t="shared" si="24"/>
        <v xml:space="preserve">  </v>
      </c>
      <c r="AG122" s="35" t="str">
        <f t="shared" si="24"/>
        <v xml:space="preserve">  </v>
      </c>
      <c r="AH122" s="35" t="str">
        <f t="shared" si="24"/>
        <v xml:space="preserve">  </v>
      </c>
      <c r="AI122" s="35" t="str">
        <f t="shared" si="24"/>
        <v xml:space="preserve">  </v>
      </c>
      <c r="AJ122" s="35" t="str">
        <f t="shared" si="24"/>
        <v xml:space="preserve">  </v>
      </c>
      <c r="AK122" s="35" t="str">
        <f t="shared" si="24"/>
        <v xml:space="preserve">  </v>
      </c>
      <c r="AL122" s="35" t="str">
        <f t="shared" si="24"/>
        <v xml:space="preserve">  </v>
      </c>
      <c r="AM122" s="35" t="str">
        <f t="shared" si="24"/>
        <v xml:space="preserve">  </v>
      </c>
      <c r="AN122" s="35" t="str">
        <f t="shared" si="24"/>
        <v xml:space="preserve">  </v>
      </c>
      <c r="AO122" s="35" t="str">
        <f t="shared" si="24"/>
        <v xml:space="preserve">  </v>
      </c>
      <c r="AP122" s="35" t="str">
        <f t="shared" si="24"/>
        <v xml:space="preserve">  </v>
      </c>
      <c r="AQ122" s="227"/>
      <c r="AR122" s="227"/>
      <c r="AS122" s="227"/>
      <c r="AT122" s="227"/>
      <c r="AU122" s="227"/>
      <c r="AV122" s="227"/>
      <c r="AW122" s="227"/>
      <c r="AX122" s="227"/>
      <c r="AY122" s="227"/>
      <c r="AZ122" s="227"/>
      <c r="BA122" s="227"/>
      <c r="BB122" s="227"/>
      <c r="BD122" s="277">
        <f t="shared" si="14"/>
        <v>0</v>
      </c>
      <c r="BE122" s="278">
        <f t="shared" si="15"/>
        <v>0</v>
      </c>
      <c r="BF122" s="279">
        <f t="shared" si="16"/>
        <v>0</v>
      </c>
      <c r="BG122" s="280"/>
      <c r="BH122" s="281"/>
      <c r="BI122" s="282">
        <f t="shared" si="17"/>
        <v>0</v>
      </c>
      <c r="BJ122" s="283" t="str">
        <f t="shared" si="13"/>
        <v>ปรับปรุง</v>
      </c>
      <c r="BK122" s="284">
        <f t="shared" si="18"/>
        <v>3</v>
      </c>
    </row>
    <row r="123" spans="1:63" ht="14.25" customHeight="1">
      <c r="A123" s="34">
        <f t="shared" si="22"/>
        <v>28</v>
      </c>
      <c r="B123" s="125" t="str">
        <f t="shared" si="22"/>
        <v xml:space="preserve">  </v>
      </c>
      <c r="C123" s="35" t="str">
        <f t="shared" si="25"/>
        <v xml:space="preserve">  </v>
      </c>
      <c r="D123" s="35" t="str">
        <f t="shared" si="25"/>
        <v xml:space="preserve">  </v>
      </c>
      <c r="E123" s="35" t="str">
        <f t="shared" si="25"/>
        <v xml:space="preserve">  </v>
      </c>
      <c r="F123" s="35" t="str">
        <f t="shared" si="25"/>
        <v xml:space="preserve">  </v>
      </c>
      <c r="G123" s="35" t="str">
        <f t="shared" si="25"/>
        <v xml:space="preserve">  </v>
      </c>
      <c r="H123" s="35" t="str">
        <f t="shared" si="25"/>
        <v xml:space="preserve">  </v>
      </c>
      <c r="I123" s="35" t="str">
        <f t="shared" si="25"/>
        <v xml:space="preserve">  </v>
      </c>
      <c r="J123" s="35" t="str">
        <f t="shared" si="25"/>
        <v xml:space="preserve">  </v>
      </c>
      <c r="K123" s="35" t="str">
        <f t="shared" si="25"/>
        <v xml:space="preserve">  </v>
      </c>
      <c r="L123" s="35" t="str">
        <f t="shared" si="25"/>
        <v xml:space="preserve">  </v>
      </c>
      <c r="M123" s="35" t="str">
        <f t="shared" si="25"/>
        <v xml:space="preserve">  </v>
      </c>
      <c r="N123" s="35" t="str">
        <f t="shared" si="25"/>
        <v xml:space="preserve">  </v>
      </c>
      <c r="O123" s="35" t="str">
        <f t="shared" si="25"/>
        <v xml:space="preserve">  </v>
      </c>
      <c r="P123" s="35" t="str">
        <f t="shared" si="25"/>
        <v xml:space="preserve">  </v>
      </c>
      <c r="Q123" s="35" t="str">
        <f t="shared" si="25"/>
        <v xml:space="preserve">  </v>
      </c>
      <c r="R123" s="35" t="str">
        <f t="shared" si="25"/>
        <v xml:space="preserve">  </v>
      </c>
      <c r="S123" s="35" t="str">
        <f t="shared" si="25"/>
        <v xml:space="preserve">  </v>
      </c>
      <c r="T123" s="35" t="str">
        <f t="shared" si="25"/>
        <v xml:space="preserve">  </v>
      </c>
      <c r="U123" s="35" t="str">
        <f t="shared" si="25"/>
        <v xml:space="preserve">  </v>
      </c>
      <c r="V123" s="35" t="str">
        <f t="shared" si="25"/>
        <v xml:space="preserve">  </v>
      </c>
      <c r="W123" s="35" t="str">
        <f t="shared" si="25"/>
        <v xml:space="preserve">  </v>
      </c>
      <c r="X123" s="35" t="str">
        <f t="shared" si="25"/>
        <v xml:space="preserve">  </v>
      </c>
      <c r="Y123" s="35" t="str">
        <f t="shared" si="25"/>
        <v xml:space="preserve">  </v>
      </c>
      <c r="Z123" s="35" t="str">
        <f t="shared" si="25"/>
        <v xml:space="preserve">  </v>
      </c>
      <c r="AA123" s="35" t="str">
        <f t="shared" si="25"/>
        <v xml:space="preserve">  </v>
      </c>
      <c r="AB123" s="35" t="str">
        <f t="shared" si="25"/>
        <v xml:space="preserve">  </v>
      </c>
      <c r="AC123" s="35" t="str">
        <f t="shared" si="25"/>
        <v xml:space="preserve">  </v>
      </c>
      <c r="AD123" s="35" t="str">
        <f t="shared" si="25"/>
        <v xml:space="preserve">  </v>
      </c>
      <c r="AE123" s="35" t="str">
        <f t="shared" si="25"/>
        <v xml:space="preserve">  </v>
      </c>
      <c r="AF123" s="35" t="str">
        <f t="shared" si="24"/>
        <v xml:space="preserve">  </v>
      </c>
      <c r="AG123" s="35" t="str">
        <f t="shared" si="24"/>
        <v xml:space="preserve">  </v>
      </c>
      <c r="AH123" s="35" t="str">
        <f t="shared" si="24"/>
        <v xml:space="preserve">  </v>
      </c>
      <c r="AI123" s="35" t="str">
        <f t="shared" si="24"/>
        <v xml:space="preserve">  </v>
      </c>
      <c r="AJ123" s="35" t="str">
        <f t="shared" si="24"/>
        <v xml:space="preserve">  </v>
      </c>
      <c r="AK123" s="35" t="str">
        <f t="shared" si="24"/>
        <v xml:space="preserve">  </v>
      </c>
      <c r="AL123" s="35" t="str">
        <f t="shared" si="24"/>
        <v xml:space="preserve">  </v>
      </c>
      <c r="AM123" s="35" t="str">
        <f t="shared" si="24"/>
        <v xml:space="preserve">  </v>
      </c>
      <c r="AN123" s="35" t="str">
        <f t="shared" si="24"/>
        <v xml:space="preserve">  </v>
      </c>
      <c r="AO123" s="35" t="str">
        <f t="shared" si="24"/>
        <v xml:space="preserve">  </v>
      </c>
      <c r="AP123" s="35" t="str">
        <f t="shared" si="24"/>
        <v xml:space="preserve">  </v>
      </c>
      <c r="AQ123" s="227"/>
      <c r="AR123" s="227"/>
      <c r="AS123" s="227"/>
      <c r="AT123" s="227"/>
      <c r="AU123" s="227"/>
      <c r="AV123" s="227"/>
      <c r="AW123" s="227"/>
      <c r="AX123" s="227"/>
      <c r="AY123" s="227"/>
      <c r="AZ123" s="227"/>
      <c r="BA123" s="227"/>
      <c r="BB123" s="227"/>
      <c r="BD123" s="277">
        <f t="shared" si="14"/>
        <v>0</v>
      </c>
      <c r="BE123" s="278">
        <f t="shared" si="15"/>
        <v>0</v>
      </c>
      <c r="BF123" s="279">
        <f t="shared" si="16"/>
        <v>0</v>
      </c>
      <c r="BG123" s="280"/>
      <c r="BH123" s="281"/>
      <c r="BI123" s="282">
        <f t="shared" si="17"/>
        <v>0</v>
      </c>
      <c r="BJ123" s="283" t="str">
        <f t="shared" si="13"/>
        <v>ปรับปรุง</v>
      </c>
      <c r="BK123" s="284">
        <f t="shared" si="18"/>
        <v>3</v>
      </c>
    </row>
    <row r="124" spans="1:63" ht="14.25" customHeight="1">
      <c r="A124" s="34">
        <f t="shared" si="22"/>
        <v>29</v>
      </c>
      <c r="B124" s="125" t="str">
        <f t="shared" si="22"/>
        <v xml:space="preserve">  </v>
      </c>
      <c r="C124" s="35" t="str">
        <f t="shared" si="25"/>
        <v xml:space="preserve">  </v>
      </c>
      <c r="D124" s="35" t="str">
        <f t="shared" si="25"/>
        <v xml:space="preserve">  </v>
      </c>
      <c r="E124" s="35" t="str">
        <f t="shared" si="25"/>
        <v xml:space="preserve">  </v>
      </c>
      <c r="F124" s="35" t="str">
        <f t="shared" si="25"/>
        <v xml:space="preserve">  </v>
      </c>
      <c r="G124" s="35" t="str">
        <f t="shared" si="25"/>
        <v xml:space="preserve">  </v>
      </c>
      <c r="H124" s="35" t="str">
        <f t="shared" si="25"/>
        <v xml:space="preserve">  </v>
      </c>
      <c r="I124" s="35" t="str">
        <f t="shared" si="25"/>
        <v xml:space="preserve">  </v>
      </c>
      <c r="J124" s="35" t="str">
        <f t="shared" si="25"/>
        <v xml:space="preserve">  </v>
      </c>
      <c r="K124" s="35" t="str">
        <f t="shared" si="25"/>
        <v xml:space="preserve">  </v>
      </c>
      <c r="L124" s="35" t="str">
        <f t="shared" si="25"/>
        <v xml:space="preserve">  </v>
      </c>
      <c r="M124" s="35" t="str">
        <f t="shared" si="25"/>
        <v xml:space="preserve">  </v>
      </c>
      <c r="N124" s="35" t="str">
        <f t="shared" si="25"/>
        <v xml:space="preserve">  </v>
      </c>
      <c r="O124" s="35" t="str">
        <f t="shared" si="25"/>
        <v xml:space="preserve">  </v>
      </c>
      <c r="P124" s="35" t="str">
        <f t="shared" si="25"/>
        <v xml:space="preserve">  </v>
      </c>
      <c r="Q124" s="35" t="str">
        <f t="shared" si="25"/>
        <v xml:space="preserve">  </v>
      </c>
      <c r="R124" s="35" t="str">
        <f t="shared" si="25"/>
        <v xml:space="preserve">  </v>
      </c>
      <c r="S124" s="35" t="str">
        <f t="shared" si="25"/>
        <v xml:space="preserve">  </v>
      </c>
      <c r="T124" s="35" t="str">
        <f t="shared" si="25"/>
        <v xml:space="preserve">  </v>
      </c>
      <c r="U124" s="35" t="str">
        <f t="shared" si="25"/>
        <v xml:space="preserve">  </v>
      </c>
      <c r="V124" s="35" t="str">
        <f t="shared" si="25"/>
        <v xml:space="preserve">  </v>
      </c>
      <c r="W124" s="35" t="str">
        <f t="shared" si="25"/>
        <v xml:space="preserve">  </v>
      </c>
      <c r="X124" s="35" t="str">
        <f t="shared" si="25"/>
        <v xml:space="preserve">  </v>
      </c>
      <c r="Y124" s="35" t="str">
        <f t="shared" si="25"/>
        <v xml:space="preserve">  </v>
      </c>
      <c r="Z124" s="35" t="str">
        <f t="shared" si="25"/>
        <v xml:space="preserve">  </v>
      </c>
      <c r="AA124" s="35" t="str">
        <f t="shared" si="25"/>
        <v xml:space="preserve">  </v>
      </c>
      <c r="AB124" s="35" t="str">
        <f t="shared" si="25"/>
        <v xml:space="preserve">  </v>
      </c>
      <c r="AC124" s="35" t="str">
        <f t="shared" si="25"/>
        <v xml:space="preserve">  </v>
      </c>
      <c r="AD124" s="35" t="str">
        <f t="shared" si="25"/>
        <v xml:space="preserve">  </v>
      </c>
      <c r="AE124" s="35" t="str">
        <f t="shared" si="25"/>
        <v xml:space="preserve">  </v>
      </c>
      <c r="AF124" s="35" t="str">
        <f t="shared" si="24"/>
        <v xml:space="preserve">  </v>
      </c>
      <c r="AG124" s="35" t="str">
        <f t="shared" si="24"/>
        <v xml:space="preserve">  </v>
      </c>
      <c r="AH124" s="35" t="str">
        <f t="shared" si="24"/>
        <v xml:space="preserve">  </v>
      </c>
      <c r="AI124" s="35" t="str">
        <f t="shared" si="24"/>
        <v xml:space="preserve">  </v>
      </c>
      <c r="AJ124" s="35" t="str">
        <f t="shared" si="24"/>
        <v xml:space="preserve">  </v>
      </c>
      <c r="AK124" s="35" t="str">
        <f t="shared" si="24"/>
        <v xml:space="preserve">  </v>
      </c>
      <c r="AL124" s="35" t="str">
        <f t="shared" si="24"/>
        <v xml:space="preserve">  </v>
      </c>
      <c r="AM124" s="35" t="str">
        <f t="shared" si="24"/>
        <v xml:space="preserve">  </v>
      </c>
      <c r="AN124" s="35" t="str">
        <f t="shared" si="24"/>
        <v xml:space="preserve">  </v>
      </c>
      <c r="AO124" s="35" t="str">
        <f t="shared" si="24"/>
        <v xml:space="preserve">  </v>
      </c>
      <c r="AP124" s="35" t="str">
        <f t="shared" si="24"/>
        <v xml:space="preserve">  </v>
      </c>
      <c r="AQ124" s="227"/>
      <c r="AR124" s="227"/>
      <c r="AS124" s="227"/>
      <c r="AT124" s="227"/>
      <c r="AU124" s="227"/>
      <c r="AV124" s="227"/>
      <c r="AW124" s="227"/>
      <c r="AX124" s="227"/>
      <c r="AY124" s="227"/>
      <c r="AZ124" s="227"/>
      <c r="BA124" s="227"/>
      <c r="BB124" s="227"/>
      <c r="BD124" s="277">
        <f t="shared" si="14"/>
        <v>0</v>
      </c>
      <c r="BE124" s="278">
        <f t="shared" si="15"/>
        <v>0</v>
      </c>
      <c r="BF124" s="279">
        <f t="shared" si="16"/>
        <v>0</v>
      </c>
      <c r="BG124" s="280"/>
      <c r="BH124" s="281"/>
      <c r="BI124" s="282">
        <f t="shared" si="17"/>
        <v>0</v>
      </c>
      <c r="BJ124" s="283" t="str">
        <f t="shared" si="13"/>
        <v>ปรับปรุง</v>
      </c>
      <c r="BK124" s="284">
        <f t="shared" si="18"/>
        <v>3</v>
      </c>
    </row>
    <row r="125" spans="1:63" ht="14.25" customHeight="1">
      <c r="A125" s="34">
        <f t="shared" si="22"/>
        <v>30</v>
      </c>
      <c r="B125" s="125" t="str">
        <f t="shared" si="22"/>
        <v xml:space="preserve">  </v>
      </c>
      <c r="C125" s="35" t="str">
        <f t="shared" si="25"/>
        <v xml:space="preserve">  </v>
      </c>
      <c r="D125" s="35" t="str">
        <f t="shared" si="25"/>
        <v xml:space="preserve">  </v>
      </c>
      <c r="E125" s="35" t="str">
        <f t="shared" si="25"/>
        <v xml:space="preserve">  </v>
      </c>
      <c r="F125" s="35" t="str">
        <f t="shared" si="25"/>
        <v xml:space="preserve">  </v>
      </c>
      <c r="G125" s="35" t="str">
        <f t="shared" si="25"/>
        <v xml:space="preserve">  </v>
      </c>
      <c r="H125" s="35" t="str">
        <f t="shared" si="25"/>
        <v xml:space="preserve">  </v>
      </c>
      <c r="I125" s="35" t="str">
        <f t="shared" si="25"/>
        <v xml:space="preserve">  </v>
      </c>
      <c r="J125" s="35" t="str">
        <f t="shared" si="25"/>
        <v xml:space="preserve">  </v>
      </c>
      <c r="K125" s="35" t="str">
        <f t="shared" si="25"/>
        <v xml:space="preserve">  </v>
      </c>
      <c r="L125" s="35" t="str">
        <f t="shared" si="25"/>
        <v xml:space="preserve">  </v>
      </c>
      <c r="M125" s="35" t="str">
        <f t="shared" si="25"/>
        <v xml:space="preserve">  </v>
      </c>
      <c r="N125" s="35" t="str">
        <f t="shared" si="25"/>
        <v xml:space="preserve">  </v>
      </c>
      <c r="O125" s="35" t="str">
        <f t="shared" si="25"/>
        <v xml:space="preserve">  </v>
      </c>
      <c r="P125" s="35" t="str">
        <f t="shared" si="25"/>
        <v xml:space="preserve">  </v>
      </c>
      <c r="Q125" s="35" t="str">
        <f t="shared" si="25"/>
        <v xml:space="preserve">  </v>
      </c>
      <c r="R125" s="35" t="str">
        <f t="shared" si="25"/>
        <v xml:space="preserve">  </v>
      </c>
      <c r="S125" s="35" t="str">
        <f t="shared" si="25"/>
        <v xml:space="preserve">  </v>
      </c>
      <c r="T125" s="35" t="str">
        <f t="shared" si="25"/>
        <v xml:space="preserve">  </v>
      </c>
      <c r="U125" s="35" t="str">
        <f t="shared" si="25"/>
        <v xml:space="preserve">  </v>
      </c>
      <c r="V125" s="35" t="str">
        <f t="shared" si="25"/>
        <v xml:space="preserve">  </v>
      </c>
      <c r="W125" s="35" t="str">
        <f t="shared" si="25"/>
        <v xml:space="preserve">  </v>
      </c>
      <c r="X125" s="35" t="str">
        <f t="shared" si="25"/>
        <v xml:space="preserve">  </v>
      </c>
      <c r="Y125" s="35" t="str">
        <f t="shared" si="25"/>
        <v xml:space="preserve">  </v>
      </c>
      <c r="Z125" s="35" t="str">
        <f t="shared" si="25"/>
        <v xml:space="preserve">  </v>
      </c>
      <c r="AA125" s="35" t="str">
        <f t="shared" si="25"/>
        <v xml:space="preserve">  </v>
      </c>
      <c r="AB125" s="35" t="str">
        <f t="shared" si="25"/>
        <v xml:space="preserve">  </v>
      </c>
      <c r="AC125" s="35" t="str">
        <f t="shared" si="25"/>
        <v xml:space="preserve">  </v>
      </c>
      <c r="AD125" s="35" t="str">
        <f t="shared" si="25"/>
        <v xml:space="preserve">  </v>
      </c>
      <c r="AE125" s="35" t="str">
        <f t="shared" si="25"/>
        <v xml:space="preserve">  </v>
      </c>
      <c r="AF125" s="35" t="str">
        <f t="shared" si="24"/>
        <v xml:space="preserve">  </v>
      </c>
      <c r="AG125" s="35" t="str">
        <f t="shared" si="24"/>
        <v xml:space="preserve">  </v>
      </c>
      <c r="AH125" s="35" t="str">
        <f t="shared" si="24"/>
        <v xml:space="preserve">  </v>
      </c>
      <c r="AI125" s="35" t="str">
        <f t="shared" si="24"/>
        <v xml:space="preserve">  </v>
      </c>
      <c r="AJ125" s="35" t="str">
        <f t="shared" si="24"/>
        <v xml:space="preserve">  </v>
      </c>
      <c r="AK125" s="35" t="str">
        <f t="shared" si="24"/>
        <v xml:space="preserve">  </v>
      </c>
      <c r="AL125" s="35" t="str">
        <f t="shared" si="24"/>
        <v xml:space="preserve">  </v>
      </c>
      <c r="AM125" s="35" t="str">
        <f t="shared" si="24"/>
        <v xml:space="preserve">  </v>
      </c>
      <c r="AN125" s="35" t="str">
        <f t="shared" si="24"/>
        <v xml:space="preserve">  </v>
      </c>
      <c r="AO125" s="35" t="str">
        <f t="shared" si="24"/>
        <v xml:space="preserve">  </v>
      </c>
      <c r="AP125" s="35" t="str">
        <f t="shared" si="24"/>
        <v xml:space="preserve">  </v>
      </c>
      <c r="AQ125" s="227"/>
      <c r="AR125" s="227"/>
      <c r="AS125" s="227"/>
      <c r="AT125" s="227"/>
      <c r="AU125" s="227"/>
      <c r="AV125" s="227"/>
      <c r="AW125" s="227"/>
      <c r="AX125" s="227"/>
      <c r="AY125" s="227"/>
      <c r="AZ125" s="227"/>
      <c r="BA125" s="227"/>
      <c r="BB125" s="227"/>
      <c r="BD125" s="277">
        <f t="shared" si="14"/>
        <v>0</v>
      </c>
      <c r="BE125" s="278">
        <f t="shared" si="15"/>
        <v>0</v>
      </c>
      <c r="BF125" s="279">
        <f t="shared" si="16"/>
        <v>0</v>
      </c>
      <c r="BG125" s="280"/>
      <c r="BH125" s="281"/>
      <c r="BI125" s="282">
        <f t="shared" si="17"/>
        <v>0</v>
      </c>
      <c r="BJ125" s="283" t="str">
        <f t="shared" si="13"/>
        <v>ปรับปรุง</v>
      </c>
      <c r="BK125" s="284">
        <f t="shared" si="18"/>
        <v>3</v>
      </c>
    </row>
    <row r="126" spans="1:63" ht="14.25" customHeight="1">
      <c r="A126" s="34">
        <f t="shared" si="22"/>
        <v>31</v>
      </c>
      <c r="B126" s="125" t="str">
        <f t="shared" si="22"/>
        <v xml:space="preserve">  </v>
      </c>
      <c r="C126" s="35" t="str">
        <f t="shared" si="25"/>
        <v xml:space="preserve">  </v>
      </c>
      <c r="D126" s="35" t="str">
        <f t="shared" si="25"/>
        <v xml:space="preserve">  </v>
      </c>
      <c r="E126" s="35" t="str">
        <f t="shared" si="25"/>
        <v xml:space="preserve">  </v>
      </c>
      <c r="F126" s="35" t="str">
        <f t="shared" si="25"/>
        <v xml:space="preserve">  </v>
      </c>
      <c r="G126" s="35" t="str">
        <f t="shared" si="25"/>
        <v xml:space="preserve">  </v>
      </c>
      <c r="H126" s="35" t="str">
        <f t="shared" si="25"/>
        <v xml:space="preserve">  </v>
      </c>
      <c r="I126" s="35" t="str">
        <f t="shared" si="25"/>
        <v xml:space="preserve">  </v>
      </c>
      <c r="J126" s="35" t="str">
        <f t="shared" si="25"/>
        <v xml:space="preserve">  </v>
      </c>
      <c r="K126" s="35" t="str">
        <f t="shared" si="25"/>
        <v xml:space="preserve">  </v>
      </c>
      <c r="L126" s="35" t="str">
        <f t="shared" si="25"/>
        <v xml:space="preserve">  </v>
      </c>
      <c r="M126" s="35" t="str">
        <f t="shared" si="25"/>
        <v xml:space="preserve">  </v>
      </c>
      <c r="N126" s="35" t="str">
        <f t="shared" si="25"/>
        <v xml:space="preserve">  </v>
      </c>
      <c r="O126" s="35" t="str">
        <f t="shared" si="25"/>
        <v xml:space="preserve">  </v>
      </c>
      <c r="P126" s="35" t="str">
        <f t="shared" si="25"/>
        <v xml:space="preserve">  </v>
      </c>
      <c r="Q126" s="35" t="str">
        <f t="shared" si="25"/>
        <v xml:space="preserve">  </v>
      </c>
      <c r="R126" s="35" t="str">
        <f t="shared" si="25"/>
        <v xml:space="preserve">  </v>
      </c>
      <c r="S126" s="35" t="str">
        <f t="shared" si="25"/>
        <v xml:space="preserve">  </v>
      </c>
      <c r="T126" s="35" t="str">
        <f t="shared" si="25"/>
        <v xml:space="preserve">  </v>
      </c>
      <c r="U126" s="35" t="str">
        <f t="shared" si="25"/>
        <v xml:space="preserve">  </v>
      </c>
      <c r="V126" s="35" t="str">
        <f t="shared" si="25"/>
        <v xml:space="preserve">  </v>
      </c>
      <c r="W126" s="35" t="str">
        <f t="shared" si="25"/>
        <v xml:space="preserve">  </v>
      </c>
      <c r="X126" s="35" t="str">
        <f t="shared" si="25"/>
        <v xml:space="preserve">  </v>
      </c>
      <c r="Y126" s="35" t="str">
        <f t="shared" si="25"/>
        <v xml:space="preserve">  </v>
      </c>
      <c r="Z126" s="35" t="str">
        <f t="shared" si="25"/>
        <v xml:space="preserve">  </v>
      </c>
      <c r="AA126" s="35" t="str">
        <f t="shared" si="25"/>
        <v xml:space="preserve">  </v>
      </c>
      <c r="AB126" s="35" t="str">
        <f t="shared" si="25"/>
        <v xml:space="preserve">  </v>
      </c>
      <c r="AC126" s="35" t="str">
        <f t="shared" si="25"/>
        <v xml:space="preserve">  </v>
      </c>
      <c r="AD126" s="35" t="str">
        <f t="shared" si="25"/>
        <v xml:space="preserve">  </v>
      </c>
      <c r="AE126" s="35" t="str">
        <f t="shared" si="25"/>
        <v xml:space="preserve">  </v>
      </c>
      <c r="AF126" s="35" t="str">
        <f t="shared" si="24"/>
        <v xml:space="preserve">  </v>
      </c>
      <c r="AG126" s="35" t="str">
        <f t="shared" si="24"/>
        <v xml:space="preserve">  </v>
      </c>
      <c r="AH126" s="35" t="str">
        <f t="shared" si="24"/>
        <v xml:space="preserve">  </v>
      </c>
      <c r="AI126" s="35" t="str">
        <f t="shared" si="24"/>
        <v xml:space="preserve">  </v>
      </c>
      <c r="AJ126" s="35" t="str">
        <f t="shared" si="24"/>
        <v xml:space="preserve">  </v>
      </c>
      <c r="AK126" s="35" t="str">
        <f t="shared" si="24"/>
        <v xml:space="preserve">  </v>
      </c>
      <c r="AL126" s="35" t="str">
        <f t="shared" si="24"/>
        <v xml:space="preserve">  </v>
      </c>
      <c r="AM126" s="35" t="str">
        <f t="shared" si="24"/>
        <v xml:space="preserve">  </v>
      </c>
      <c r="AN126" s="35" t="str">
        <f t="shared" si="24"/>
        <v xml:space="preserve">  </v>
      </c>
      <c r="AO126" s="35" t="str">
        <f t="shared" si="24"/>
        <v xml:space="preserve">  </v>
      </c>
      <c r="AP126" s="35" t="str">
        <f t="shared" si="24"/>
        <v xml:space="preserve">  </v>
      </c>
      <c r="AQ126" s="227"/>
      <c r="AR126" s="227"/>
      <c r="AS126" s="227"/>
      <c r="AT126" s="227"/>
      <c r="AU126" s="227"/>
      <c r="AV126" s="227"/>
      <c r="AW126" s="227"/>
      <c r="AX126" s="227"/>
      <c r="AY126" s="227"/>
      <c r="AZ126" s="227"/>
      <c r="BA126" s="227"/>
      <c r="BB126" s="227"/>
      <c r="BD126" s="277">
        <f t="shared" si="14"/>
        <v>0</v>
      </c>
      <c r="BE126" s="278">
        <f t="shared" si="15"/>
        <v>0</v>
      </c>
      <c r="BF126" s="279">
        <f t="shared" si="16"/>
        <v>0</v>
      </c>
      <c r="BG126" s="280"/>
      <c r="BH126" s="281"/>
      <c r="BI126" s="282">
        <f t="shared" si="17"/>
        <v>0</v>
      </c>
      <c r="BJ126" s="283" t="str">
        <f t="shared" si="13"/>
        <v>ปรับปรุง</v>
      </c>
      <c r="BK126" s="284">
        <f t="shared" si="18"/>
        <v>3</v>
      </c>
    </row>
    <row r="127" spans="1:63" ht="14.25" customHeight="1">
      <c r="A127" s="34">
        <f t="shared" si="22"/>
        <v>32</v>
      </c>
      <c r="B127" s="125" t="str">
        <f t="shared" si="22"/>
        <v xml:space="preserve">  </v>
      </c>
      <c r="C127" s="35" t="str">
        <f t="shared" si="25"/>
        <v xml:space="preserve">  </v>
      </c>
      <c r="D127" s="35" t="str">
        <f t="shared" si="25"/>
        <v xml:space="preserve">  </v>
      </c>
      <c r="E127" s="35" t="str">
        <f t="shared" si="25"/>
        <v xml:space="preserve">  </v>
      </c>
      <c r="F127" s="35" t="str">
        <f t="shared" si="25"/>
        <v xml:space="preserve">  </v>
      </c>
      <c r="G127" s="35" t="str">
        <f t="shared" si="25"/>
        <v xml:space="preserve">  </v>
      </c>
      <c r="H127" s="35" t="str">
        <f t="shared" si="25"/>
        <v xml:space="preserve">  </v>
      </c>
      <c r="I127" s="35" t="str">
        <f t="shared" si="25"/>
        <v xml:space="preserve">  </v>
      </c>
      <c r="J127" s="35" t="str">
        <f t="shared" si="25"/>
        <v xml:space="preserve">  </v>
      </c>
      <c r="K127" s="35" t="str">
        <f t="shared" si="25"/>
        <v xml:space="preserve">  </v>
      </c>
      <c r="L127" s="35" t="str">
        <f t="shared" si="25"/>
        <v xml:space="preserve">  </v>
      </c>
      <c r="M127" s="35" t="str">
        <f t="shared" si="25"/>
        <v xml:space="preserve">  </v>
      </c>
      <c r="N127" s="35" t="str">
        <f t="shared" si="25"/>
        <v xml:space="preserve">  </v>
      </c>
      <c r="O127" s="35" t="str">
        <f t="shared" si="25"/>
        <v xml:space="preserve">  </v>
      </c>
      <c r="P127" s="35" t="str">
        <f t="shared" si="25"/>
        <v xml:space="preserve">  </v>
      </c>
      <c r="Q127" s="35" t="str">
        <f t="shared" si="25"/>
        <v xml:space="preserve">  </v>
      </c>
      <c r="R127" s="35" t="str">
        <f t="shared" si="25"/>
        <v xml:space="preserve">  </v>
      </c>
      <c r="S127" s="35" t="str">
        <f t="shared" si="25"/>
        <v xml:space="preserve">  </v>
      </c>
      <c r="T127" s="35" t="str">
        <f t="shared" si="25"/>
        <v xml:space="preserve">  </v>
      </c>
      <c r="U127" s="35" t="str">
        <f t="shared" si="25"/>
        <v xml:space="preserve">  </v>
      </c>
      <c r="V127" s="35" t="str">
        <f t="shared" si="25"/>
        <v xml:space="preserve">  </v>
      </c>
      <c r="W127" s="35" t="str">
        <f t="shared" si="25"/>
        <v xml:space="preserve">  </v>
      </c>
      <c r="X127" s="35" t="str">
        <f t="shared" si="25"/>
        <v xml:space="preserve">  </v>
      </c>
      <c r="Y127" s="35" t="str">
        <f t="shared" si="25"/>
        <v xml:space="preserve">  </v>
      </c>
      <c r="Z127" s="35" t="str">
        <f t="shared" si="25"/>
        <v xml:space="preserve">  </v>
      </c>
      <c r="AA127" s="35" t="str">
        <f t="shared" si="25"/>
        <v xml:space="preserve">  </v>
      </c>
      <c r="AB127" s="35" t="str">
        <f t="shared" si="25"/>
        <v xml:space="preserve">  </v>
      </c>
      <c r="AC127" s="35" t="str">
        <f t="shared" si="25"/>
        <v xml:space="preserve">  </v>
      </c>
      <c r="AD127" s="35" t="str">
        <f t="shared" si="25"/>
        <v xml:space="preserve">  </v>
      </c>
      <c r="AE127" s="35" t="str">
        <f t="shared" si="25"/>
        <v xml:space="preserve">  </v>
      </c>
      <c r="AF127" s="35" t="str">
        <f t="shared" si="24"/>
        <v xml:space="preserve">  </v>
      </c>
      <c r="AG127" s="35" t="str">
        <f t="shared" si="24"/>
        <v xml:space="preserve">  </v>
      </c>
      <c r="AH127" s="35" t="str">
        <f t="shared" si="24"/>
        <v xml:space="preserve">  </v>
      </c>
      <c r="AI127" s="35" t="str">
        <f t="shared" si="24"/>
        <v xml:space="preserve">  </v>
      </c>
      <c r="AJ127" s="35" t="str">
        <f t="shared" si="24"/>
        <v xml:space="preserve">  </v>
      </c>
      <c r="AK127" s="35" t="str">
        <f t="shared" si="24"/>
        <v xml:space="preserve">  </v>
      </c>
      <c r="AL127" s="35" t="str">
        <f t="shared" si="24"/>
        <v xml:space="preserve">  </v>
      </c>
      <c r="AM127" s="35" t="str">
        <f t="shared" si="24"/>
        <v xml:space="preserve">  </v>
      </c>
      <c r="AN127" s="35" t="str">
        <f t="shared" si="24"/>
        <v xml:space="preserve">  </v>
      </c>
      <c r="AO127" s="35" t="str">
        <f t="shared" si="24"/>
        <v xml:space="preserve">  </v>
      </c>
      <c r="AP127" s="35" t="str">
        <f t="shared" si="24"/>
        <v xml:space="preserve">  </v>
      </c>
      <c r="AQ127" s="227"/>
      <c r="AR127" s="227"/>
      <c r="AS127" s="227"/>
      <c r="AT127" s="227"/>
      <c r="AU127" s="227"/>
      <c r="AV127" s="227"/>
      <c r="AW127" s="227"/>
      <c r="AX127" s="227"/>
      <c r="AY127" s="227"/>
      <c r="AZ127" s="227"/>
      <c r="BA127" s="227"/>
      <c r="BB127" s="227"/>
      <c r="BD127" s="277">
        <f t="shared" si="14"/>
        <v>0</v>
      </c>
      <c r="BE127" s="278">
        <f t="shared" si="15"/>
        <v>0</v>
      </c>
      <c r="BF127" s="279">
        <f t="shared" si="16"/>
        <v>0</v>
      </c>
      <c r="BG127" s="280"/>
      <c r="BH127" s="281"/>
      <c r="BI127" s="282">
        <f t="shared" si="17"/>
        <v>0</v>
      </c>
      <c r="BJ127" s="283" t="str">
        <f t="shared" si="13"/>
        <v>ปรับปรุง</v>
      </c>
      <c r="BK127" s="284">
        <f t="shared" si="18"/>
        <v>3</v>
      </c>
    </row>
    <row r="128" spans="1:63" ht="14.25" customHeight="1">
      <c r="A128" s="34">
        <f t="shared" ref="A128:B143" si="26">IF(A41&lt;=0,"  ",A41)</f>
        <v>33</v>
      </c>
      <c r="B128" s="125" t="str">
        <f t="shared" si="26"/>
        <v xml:space="preserve">  </v>
      </c>
      <c r="C128" s="35" t="str">
        <f t="shared" si="25"/>
        <v xml:space="preserve">  </v>
      </c>
      <c r="D128" s="35" t="str">
        <f t="shared" si="25"/>
        <v xml:space="preserve">  </v>
      </c>
      <c r="E128" s="35" t="str">
        <f t="shared" si="25"/>
        <v xml:space="preserve">  </v>
      </c>
      <c r="F128" s="35" t="str">
        <f t="shared" si="25"/>
        <v xml:space="preserve">  </v>
      </c>
      <c r="G128" s="35" t="str">
        <f t="shared" si="25"/>
        <v xml:space="preserve">  </v>
      </c>
      <c r="H128" s="35" t="str">
        <f t="shared" si="25"/>
        <v xml:space="preserve">  </v>
      </c>
      <c r="I128" s="35" t="str">
        <f t="shared" si="25"/>
        <v xml:space="preserve">  </v>
      </c>
      <c r="J128" s="35" t="str">
        <f t="shared" si="25"/>
        <v xml:space="preserve">  </v>
      </c>
      <c r="K128" s="35" t="str">
        <f t="shared" si="25"/>
        <v xml:space="preserve">  </v>
      </c>
      <c r="L128" s="35" t="str">
        <f t="shared" si="25"/>
        <v xml:space="preserve">  </v>
      </c>
      <c r="M128" s="35" t="str">
        <f t="shared" si="25"/>
        <v xml:space="preserve">  </v>
      </c>
      <c r="N128" s="35" t="str">
        <f t="shared" si="25"/>
        <v xml:space="preserve">  </v>
      </c>
      <c r="O128" s="35" t="str">
        <f t="shared" si="25"/>
        <v xml:space="preserve">  </v>
      </c>
      <c r="P128" s="35" t="str">
        <f t="shared" si="25"/>
        <v xml:space="preserve">  </v>
      </c>
      <c r="Q128" s="35" t="str">
        <f t="shared" si="25"/>
        <v xml:space="preserve">  </v>
      </c>
      <c r="R128" s="35" t="str">
        <f t="shared" si="25"/>
        <v xml:space="preserve">  </v>
      </c>
      <c r="S128" s="35" t="str">
        <f t="shared" si="25"/>
        <v xml:space="preserve">  </v>
      </c>
      <c r="T128" s="35" t="str">
        <f t="shared" si="25"/>
        <v xml:space="preserve">  </v>
      </c>
      <c r="U128" s="35" t="str">
        <f t="shared" si="25"/>
        <v xml:space="preserve">  </v>
      </c>
      <c r="V128" s="35" t="str">
        <f t="shared" si="25"/>
        <v xml:space="preserve">  </v>
      </c>
      <c r="W128" s="35" t="str">
        <f t="shared" si="25"/>
        <v xml:space="preserve">  </v>
      </c>
      <c r="X128" s="35" t="str">
        <f t="shared" si="25"/>
        <v xml:space="preserve">  </v>
      </c>
      <c r="Y128" s="35" t="str">
        <f t="shared" si="25"/>
        <v xml:space="preserve">  </v>
      </c>
      <c r="Z128" s="35" t="str">
        <f t="shared" si="25"/>
        <v xml:space="preserve">  </v>
      </c>
      <c r="AA128" s="35" t="str">
        <f t="shared" si="25"/>
        <v xml:space="preserve">  </v>
      </c>
      <c r="AB128" s="35" t="str">
        <f t="shared" si="25"/>
        <v xml:space="preserve">  </v>
      </c>
      <c r="AC128" s="35" t="str">
        <f t="shared" si="25"/>
        <v xml:space="preserve">  </v>
      </c>
      <c r="AD128" s="35" t="str">
        <f t="shared" si="25"/>
        <v xml:space="preserve">  </v>
      </c>
      <c r="AE128" s="35" t="str">
        <f t="shared" si="25"/>
        <v xml:space="preserve">  </v>
      </c>
      <c r="AF128" s="35" t="str">
        <f t="shared" si="24"/>
        <v xml:space="preserve">  </v>
      </c>
      <c r="AG128" s="35" t="str">
        <f t="shared" si="24"/>
        <v xml:space="preserve">  </v>
      </c>
      <c r="AH128" s="35" t="str">
        <f t="shared" si="24"/>
        <v xml:space="preserve">  </v>
      </c>
      <c r="AI128" s="35" t="str">
        <f t="shared" si="24"/>
        <v xml:space="preserve">  </v>
      </c>
      <c r="AJ128" s="35" t="str">
        <f t="shared" si="24"/>
        <v xml:space="preserve">  </v>
      </c>
      <c r="AK128" s="35" t="str">
        <f t="shared" si="24"/>
        <v xml:space="preserve">  </v>
      </c>
      <c r="AL128" s="35" t="str">
        <f t="shared" si="24"/>
        <v xml:space="preserve">  </v>
      </c>
      <c r="AM128" s="35" t="str">
        <f t="shared" si="24"/>
        <v xml:space="preserve">  </v>
      </c>
      <c r="AN128" s="35" t="str">
        <f t="shared" si="24"/>
        <v xml:space="preserve">  </v>
      </c>
      <c r="AO128" s="35" t="str">
        <f t="shared" si="24"/>
        <v xml:space="preserve">  </v>
      </c>
      <c r="AP128" s="35" t="str">
        <f t="shared" si="24"/>
        <v xml:space="preserve">  </v>
      </c>
      <c r="AQ128" s="227"/>
      <c r="AR128" s="227"/>
      <c r="AS128" s="227"/>
      <c r="AT128" s="227"/>
      <c r="AU128" s="227"/>
      <c r="AV128" s="227"/>
      <c r="AW128" s="227"/>
      <c r="AX128" s="227"/>
      <c r="AY128" s="227"/>
      <c r="AZ128" s="227"/>
      <c r="BA128" s="227"/>
      <c r="BB128" s="227"/>
      <c r="BD128" s="277">
        <f t="shared" si="14"/>
        <v>0</v>
      </c>
      <c r="BE128" s="278">
        <f t="shared" si="15"/>
        <v>0</v>
      </c>
      <c r="BF128" s="279">
        <f t="shared" si="16"/>
        <v>0</v>
      </c>
      <c r="BG128" s="280"/>
      <c r="BH128" s="281"/>
      <c r="BI128" s="282">
        <f t="shared" si="17"/>
        <v>0</v>
      </c>
      <c r="BJ128" s="283" t="str">
        <f t="shared" si="13"/>
        <v>ปรับปรุง</v>
      </c>
      <c r="BK128" s="284">
        <f t="shared" si="18"/>
        <v>3</v>
      </c>
    </row>
    <row r="129" spans="1:63" ht="14.25" customHeight="1">
      <c r="A129" s="34">
        <f t="shared" si="26"/>
        <v>34</v>
      </c>
      <c r="B129" s="125" t="str">
        <f t="shared" si="26"/>
        <v xml:space="preserve">  </v>
      </c>
      <c r="C129" s="35" t="str">
        <f t="shared" si="25"/>
        <v xml:space="preserve">  </v>
      </c>
      <c r="D129" s="35" t="str">
        <f t="shared" si="25"/>
        <v xml:space="preserve">  </v>
      </c>
      <c r="E129" s="35" t="str">
        <f t="shared" si="25"/>
        <v xml:space="preserve">  </v>
      </c>
      <c r="F129" s="35" t="str">
        <f t="shared" si="25"/>
        <v xml:space="preserve">  </v>
      </c>
      <c r="G129" s="35" t="str">
        <f t="shared" si="25"/>
        <v xml:space="preserve">  </v>
      </c>
      <c r="H129" s="35" t="str">
        <f t="shared" si="25"/>
        <v xml:space="preserve">  </v>
      </c>
      <c r="I129" s="35" t="str">
        <f t="shared" si="25"/>
        <v xml:space="preserve">  </v>
      </c>
      <c r="J129" s="35" t="str">
        <f t="shared" si="25"/>
        <v xml:space="preserve">  </v>
      </c>
      <c r="K129" s="35" t="str">
        <f t="shared" si="25"/>
        <v xml:space="preserve">  </v>
      </c>
      <c r="L129" s="35" t="str">
        <f t="shared" si="25"/>
        <v xml:space="preserve">  </v>
      </c>
      <c r="M129" s="35" t="str">
        <f t="shared" si="25"/>
        <v xml:space="preserve">  </v>
      </c>
      <c r="N129" s="35" t="str">
        <f t="shared" si="25"/>
        <v xml:space="preserve">  </v>
      </c>
      <c r="O129" s="35" t="str">
        <f t="shared" si="25"/>
        <v xml:space="preserve">  </v>
      </c>
      <c r="P129" s="35" t="str">
        <f t="shared" si="25"/>
        <v xml:space="preserve">  </v>
      </c>
      <c r="Q129" s="35" t="str">
        <f t="shared" si="25"/>
        <v xml:space="preserve">  </v>
      </c>
      <c r="R129" s="35" t="str">
        <f t="shared" si="25"/>
        <v xml:space="preserve">  </v>
      </c>
      <c r="S129" s="35" t="str">
        <f t="shared" si="25"/>
        <v xml:space="preserve">  </v>
      </c>
      <c r="T129" s="35" t="str">
        <f t="shared" si="25"/>
        <v xml:space="preserve">  </v>
      </c>
      <c r="U129" s="35" t="str">
        <f t="shared" si="25"/>
        <v xml:space="preserve">  </v>
      </c>
      <c r="V129" s="35" t="str">
        <f t="shared" si="25"/>
        <v xml:space="preserve">  </v>
      </c>
      <c r="W129" s="35" t="str">
        <f t="shared" si="25"/>
        <v xml:space="preserve">  </v>
      </c>
      <c r="X129" s="35" t="str">
        <f t="shared" si="25"/>
        <v xml:space="preserve">  </v>
      </c>
      <c r="Y129" s="35" t="str">
        <f t="shared" si="25"/>
        <v xml:space="preserve">  </v>
      </c>
      <c r="Z129" s="35" t="str">
        <f t="shared" si="25"/>
        <v xml:space="preserve">  </v>
      </c>
      <c r="AA129" s="35" t="str">
        <f t="shared" si="25"/>
        <v xml:space="preserve">  </v>
      </c>
      <c r="AB129" s="35" t="str">
        <f t="shared" si="25"/>
        <v xml:space="preserve">  </v>
      </c>
      <c r="AC129" s="35" t="str">
        <f t="shared" si="25"/>
        <v xml:space="preserve">  </v>
      </c>
      <c r="AD129" s="35" t="str">
        <f t="shared" si="25"/>
        <v xml:space="preserve">  </v>
      </c>
      <c r="AE129" s="35" t="str">
        <f t="shared" si="25"/>
        <v xml:space="preserve">  </v>
      </c>
      <c r="AF129" s="35" t="str">
        <f t="shared" si="24"/>
        <v xml:space="preserve">  </v>
      </c>
      <c r="AG129" s="35" t="str">
        <f t="shared" si="24"/>
        <v xml:space="preserve">  </v>
      </c>
      <c r="AH129" s="35" t="str">
        <f t="shared" si="24"/>
        <v xml:space="preserve">  </v>
      </c>
      <c r="AI129" s="35" t="str">
        <f t="shared" si="24"/>
        <v xml:space="preserve">  </v>
      </c>
      <c r="AJ129" s="35" t="str">
        <f t="shared" si="24"/>
        <v xml:space="preserve">  </v>
      </c>
      <c r="AK129" s="35" t="str">
        <f t="shared" si="24"/>
        <v xml:space="preserve">  </v>
      </c>
      <c r="AL129" s="35" t="str">
        <f t="shared" si="24"/>
        <v xml:space="preserve">  </v>
      </c>
      <c r="AM129" s="35" t="str">
        <f t="shared" si="24"/>
        <v xml:space="preserve">  </v>
      </c>
      <c r="AN129" s="35" t="str">
        <f t="shared" si="24"/>
        <v xml:space="preserve">  </v>
      </c>
      <c r="AO129" s="35" t="str">
        <f t="shared" si="24"/>
        <v xml:space="preserve">  </v>
      </c>
      <c r="AP129" s="35" t="str">
        <f t="shared" si="24"/>
        <v xml:space="preserve">  </v>
      </c>
      <c r="AQ129" s="227"/>
      <c r="AR129" s="227"/>
      <c r="AS129" s="227"/>
      <c r="AT129" s="227"/>
      <c r="AU129" s="227"/>
      <c r="AV129" s="227"/>
      <c r="AW129" s="227"/>
      <c r="AX129" s="227"/>
      <c r="AY129" s="227"/>
      <c r="AZ129" s="227"/>
      <c r="BA129" s="227"/>
      <c r="BB129" s="227"/>
      <c r="BD129" s="277">
        <f t="shared" si="14"/>
        <v>0</v>
      </c>
      <c r="BE129" s="278">
        <f t="shared" si="15"/>
        <v>0</v>
      </c>
      <c r="BF129" s="279">
        <f t="shared" si="16"/>
        <v>0</v>
      </c>
      <c r="BG129" s="280"/>
      <c r="BH129" s="281"/>
      <c r="BI129" s="282">
        <f t="shared" si="17"/>
        <v>0</v>
      </c>
      <c r="BJ129" s="283" t="str">
        <f t="shared" si="13"/>
        <v>ปรับปรุง</v>
      </c>
      <c r="BK129" s="284">
        <f t="shared" si="18"/>
        <v>3</v>
      </c>
    </row>
    <row r="130" spans="1:63" ht="14.25" customHeight="1">
      <c r="A130" s="34">
        <f t="shared" si="26"/>
        <v>35</v>
      </c>
      <c r="B130" s="125" t="str">
        <f t="shared" si="26"/>
        <v xml:space="preserve">  </v>
      </c>
      <c r="C130" s="35" t="str">
        <f t="shared" si="25"/>
        <v xml:space="preserve">  </v>
      </c>
      <c r="D130" s="35" t="str">
        <f t="shared" si="25"/>
        <v xml:space="preserve">  </v>
      </c>
      <c r="E130" s="35" t="str">
        <f t="shared" si="25"/>
        <v xml:space="preserve">  </v>
      </c>
      <c r="F130" s="35" t="str">
        <f t="shared" si="25"/>
        <v xml:space="preserve">  </v>
      </c>
      <c r="G130" s="35" t="str">
        <f t="shared" si="25"/>
        <v xml:space="preserve">  </v>
      </c>
      <c r="H130" s="35" t="str">
        <f t="shared" si="25"/>
        <v xml:space="preserve">  </v>
      </c>
      <c r="I130" s="35" t="str">
        <f t="shared" si="25"/>
        <v xml:space="preserve">  </v>
      </c>
      <c r="J130" s="35" t="str">
        <f t="shared" si="25"/>
        <v xml:space="preserve">  </v>
      </c>
      <c r="K130" s="35" t="str">
        <f t="shared" si="25"/>
        <v xml:space="preserve">  </v>
      </c>
      <c r="L130" s="35" t="str">
        <f t="shared" si="25"/>
        <v xml:space="preserve">  </v>
      </c>
      <c r="M130" s="35" t="str">
        <f t="shared" si="25"/>
        <v xml:space="preserve">  </v>
      </c>
      <c r="N130" s="35" t="str">
        <f t="shared" si="25"/>
        <v xml:space="preserve">  </v>
      </c>
      <c r="O130" s="35" t="str">
        <f t="shared" si="25"/>
        <v xml:space="preserve">  </v>
      </c>
      <c r="P130" s="35" t="str">
        <f t="shared" si="25"/>
        <v xml:space="preserve">  </v>
      </c>
      <c r="Q130" s="35" t="str">
        <f t="shared" si="25"/>
        <v xml:space="preserve">  </v>
      </c>
      <c r="R130" s="35" t="str">
        <f t="shared" si="25"/>
        <v xml:space="preserve">  </v>
      </c>
      <c r="S130" s="35" t="str">
        <f t="shared" si="25"/>
        <v xml:space="preserve">  </v>
      </c>
      <c r="T130" s="35" t="str">
        <f t="shared" si="25"/>
        <v xml:space="preserve">  </v>
      </c>
      <c r="U130" s="35" t="str">
        <f t="shared" si="25"/>
        <v xml:space="preserve">  </v>
      </c>
      <c r="V130" s="35" t="str">
        <f t="shared" si="25"/>
        <v xml:space="preserve">  </v>
      </c>
      <c r="W130" s="35" t="str">
        <f t="shared" si="25"/>
        <v xml:space="preserve">  </v>
      </c>
      <c r="X130" s="35" t="str">
        <f t="shared" si="25"/>
        <v xml:space="preserve">  </v>
      </c>
      <c r="Y130" s="35" t="str">
        <f t="shared" si="25"/>
        <v xml:space="preserve">  </v>
      </c>
      <c r="Z130" s="35" t="str">
        <f t="shared" ref="C130:AE139" si="27">IF(Z43&lt;=0,"  ",IF(Z43=Z$7,Z$6,0))</f>
        <v xml:space="preserve">  </v>
      </c>
      <c r="AA130" s="35" t="str">
        <f t="shared" si="27"/>
        <v xml:space="preserve">  </v>
      </c>
      <c r="AB130" s="35" t="str">
        <f t="shared" si="27"/>
        <v xml:space="preserve">  </v>
      </c>
      <c r="AC130" s="35" t="str">
        <f t="shared" si="27"/>
        <v xml:space="preserve">  </v>
      </c>
      <c r="AD130" s="35" t="str">
        <f t="shared" si="27"/>
        <v xml:space="preserve">  </v>
      </c>
      <c r="AE130" s="35" t="str">
        <f t="shared" si="27"/>
        <v xml:space="preserve">  </v>
      </c>
      <c r="AF130" s="35" t="str">
        <f t="shared" si="24"/>
        <v xml:space="preserve">  </v>
      </c>
      <c r="AG130" s="35" t="str">
        <f t="shared" si="24"/>
        <v xml:space="preserve">  </v>
      </c>
      <c r="AH130" s="35" t="str">
        <f t="shared" si="24"/>
        <v xml:space="preserve">  </v>
      </c>
      <c r="AI130" s="35" t="str">
        <f t="shared" si="24"/>
        <v xml:space="preserve">  </v>
      </c>
      <c r="AJ130" s="35" t="str">
        <f t="shared" si="24"/>
        <v xml:space="preserve">  </v>
      </c>
      <c r="AK130" s="35" t="str">
        <f t="shared" si="24"/>
        <v xml:space="preserve">  </v>
      </c>
      <c r="AL130" s="35" t="str">
        <f t="shared" si="24"/>
        <v xml:space="preserve">  </v>
      </c>
      <c r="AM130" s="35" t="str">
        <f t="shared" si="24"/>
        <v xml:space="preserve">  </v>
      </c>
      <c r="AN130" s="35" t="str">
        <f t="shared" si="24"/>
        <v xml:space="preserve">  </v>
      </c>
      <c r="AO130" s="35" t="str">
        <f t="shared" si="24"/>
        <v xml:space="preserve">  </v>
      </c>
      <c r="AP130" s="35" t="str">
        <f t="shared" si="24"/>
        <v xml:space="preserve">  </v>
      </c>
      <c r="AQ130" s="227"/>
      <c r="AR130" s="227"/>
      <c r="AS130" s="227"/>
      <c r="AT130" s="227"/>
      <c r="AU130" s="227"/>
      <c r="AV130" s="227"/>
      <c r="AW130" s="227"/>
      <c r="AX130" s="227"/>
      <c r="AY130" s="227"/>
      <c r="AZ130" s="227"/>
      <c r="BA130" s="227"/>
      <c r="BB130" s="227"/>
      <c r="BD130" s="277">
        <f t="shared" si="14"/>
        <v>0</v>
      </c>
      <c r="BE130" s="278">
        <f t="shared" si="15"/>
        <v>0</v>
      </c>
      <c r="BF130" s="279">
        <f t="shared" si="16"/>
        <v>0</v>
      </c>
      <c r="BG130" s="280"/>
      <c r="BH130" s="281"/>
      <c r="BI130" s="282">
        <f t="shared" si="17"/>
        <v>0</v>
      </c>
      <c r="BJ130" s="283" t="str">
        <f t="shared" si="13"/>
        <v>ปรับปรุง</v>
      </c>
      <c r="BK130" s="284">
        <f t="shared" si="18"/>
        <v>3</v>
      </c>
    </row>
    <row r="131" spans="1:63" ht="14.25" customHeight="1">
      <c r="A131" s="34">
        <f t="shared" si="26"/>
        <v>36</v>
      </c>
      <c r="B131" s="125" t="str">
        <f t="shared" si="26"/>
        <v xml:space="preserve">  </v>
      </c>
      <c r="C131" s="35" t="str">
        <f t="shared" si="27"/>
        <v xml:space="preserve">  </v>
      </c>
      <c r="D131" s="35" t="str">
        <f t="shared" si="27"/>
        <v xml:space="preserve">  </v>
      </c>
      <c r="E131" s="35" t="str">
        <f t="shared" si="27"/>
        <v xml:space="preserve">  </v>
      </c>
      <c r="F131" s="35" t="str">
        <f t="shared" si="27"/>
        <v xml:space="preserve">  </v>
      </c>
      <c r="G131" s="35" t="str">
        <f t="shared" si="27"/>
        <v xml:space="preserve">  </v>
      </c>
      <c r="H131" s="35" t="str">
        <f t="shared" si="27"/>
        <v xml:space="preserve">  </v>
      </c>
      <c r="I131" s="35" t="str">
        <f t="shared" si="27"/>
        <v xml:space="preserve">  </v>
      </c>
      <c r="J131" s="35" t="str">
        <f t="shared" si="27"/>
        <v xml:space="preserve">  </v>
      </c>
      <c r="K131" s="35" t="str">
        <f t="shared" si="27"/>
        <v xml:space="preserve">  </v>
      </c>
      <c r="L131" s="35" t="str">
        <f t="shared" si="27"/>
        <v xml:space="preserve">  </v>
      </c>
      <c r="M131" s="35" t="str">
        <f t="shared" si="27"/>
        <v xml:space="preserve">  </v>
      </c>
      <c r="N131" s="35" t="str">
        <f t="shared" si="27"/>
        <v xml:space="preserve">  </v>
      </c>
      <c r="O131" s="35" t="str">
        <f t="shared" si="27"/>
        <v xml:space="preserve">  </v>
      </c>
      <c r="P131" s="35" t="str">
        <f t="shared" si="27"/>
        <v xml:space="preserve">  </v>
      </c>
      <c r="Q131" s="35" t="str">
        <f t="shared" si="27"/>
        <v xml:space="preserve">  </v>
      </c>
      <c r="R131" s="35" t="str">
        <f t="shared" si="27"/>
        <v xml:space="preserve">  </v>
      </c>
      <c r="S131" s="35" t="str">
        <f t="shared" si="27"/>
        <v xml:space="preserve">  </v>
      </c>
      <c r="T131" s="35" t="str">
        <f t="shared" si="27"/>
        <v xml:space="preserve">  </v>
      </c>
      <c r="U131" s="35" t="str">
        <f t="shared" si="27"/>
        <v xml:space="preserve">  </v>
      </c>
      <c r="V131" s="35" t="str">
        <f t="shared" si="27"/>
        <v xml:space="preserve">  </v>
      </c>
      <c r="W131" s="35" t="str">
        <f t="shared" si="27"/>
        <v xml:space="preserve">  </v>
      </c>
      <c r="X131" s="35" t="str">
        <f t="shared" si="27"/>
        <v xml:space="preserve">  </v>
      </c>
      <c r="Y131" s="35" t="str">
        <f t="shared" si="27"/>
        <v xml:space="preserve">  </v>
      </c>
      <c r="Z131" s="35" t="str">
        <f t="shared" si="27"/>
        <v xml:space="preserve">  </v>
      </c>
      <c r="AA131" s="35" t="str">
        <f t="shared" si="27"/>
        <v xml:space="preserve">  </v>
      </c>
      <c r="AB131" s="35" t="str">
        <f t="shared" si="27"/>
        <v xml:space="preserve">  </v>
      </c>
      <c r="AC131" s="35" t="str">
        <f t="shared" si="27"/>
        <v xml:space="preserve">  </v>
      </c>
      <c r="AD131" s="35" t="str">
        <f t="shared" si="27"/>
        <v xml:space="preserve">  </v>
      </c>
      <c r="AE131" s="35" t="str">
        <f t="shared" si="27"/>
        <v xml:space="preserve">  </v>
      </c>
      <c r="AF131" s="35" t="str">
        <f t="shared" si="24"/>
        <v xml:space="preserve">  </v>
      </c>
      <c r="AG131" s="35" t="str">
        <f t="shared" si="24"/>
        <v xml:space="preserve">  </v>
      </c>
      <c r="AH131" s="35" t="str">
        <f t="shared" si="24"/>
        <v xml:space="preserve">  </v>
      </c>
      <c r="AI131" s="35" t="str">
        <f t="shared" si="24"/>
        <v xml:space="preserve">  </v>
      </c>
      <c r="AJ131" s="35" t="str">
        <f t="shared" si="24"/>
        <v xml:space="preserve">  </v>
      </c>
      <c r="AK131" s="35" t="str">
        <f t="shared" si="24"/>
        <v xml:space="preserve">  </v>
      </c>
      <c r="AL131" s="35" t="str">
        <f t="shared" si="24"/>
        <v xml:space="preserve">  </v>
      </c>
      <c r="AM131" s="35" t="str">
        <f t="shared" si="24"/>
        <v xml:space="preserve">  </v>
      </c>
      <c r="AN131" s="35" t="str">
        <f t="shared" si="24"/>
        <v xml:space="preserve">  </v>
      </c>
      <c r="AO131" s="35" t="str">
        <f t="shared" si="24"/>
        <v xml:space="preserve">  </v>
      </c>
      <c r="AP131" s="35" t="str">
        <f t="shared" si="24"/>
        <v xml:space="preserve">  </v>
      </c>
      <c r="AQ131" s="227"/>
      <c r="AR131" s="227"/>
      <c r="AS131" s="227"/>
      <c r="AT131" s="227"/>
      <c r="AU131" s="227"/>
      <c r="AV131" s="227"/>
      <c r="AW131" s="227"/>
      <c r="AX131" s="227"/>
      <c r="AY131" s="227"/>
      <c r="AZ131" s="227"/>
      <c r="BA131" s="227"/>
      <c r="BB131" s="227"/>
      <c r="BD131" s="277">
        <f t="shared" si="14"/>
        <v>0</v>
      </c>
      <c r="BE131" s="278">
        <f t="shared" si="15"/>
        <v>0</v>
      </c>
      <c r="BF131" s="279">
        <f t="shared" si="16"/>
        <v>0</v>
      </c>
      <c r="BG131" s="280"/>
      <c r="BH131" s="281"/>
      <c r="BI131" s="282">
        <f t="shared" si="17"/>
        <v>0</v>
      </c>
      <c r="BJ131" s="283" t="str">
        <f t="shared" si="13"/>
        <v>ปรับปรุง</v>
      </c>
      <c r="BK131" s="284">
        <f t="shared" si="18"/>
        <v>3</v>
      </c>
    </row>
    <row r="132" spans="1:63" ht="14.25" customHeight="1">
      <c r="A132" s="34">
        <f t="shared" si="26"/>
        <v>37</v>
      </c>
      <c r="B132" s="125" t="str">
        <f t="shared" si="26"/>
        <v xml:space="preserve">  </v>
      </c>
      <c r="C132" s="35" t="str">
        <f t="shared" si="27"/>
        <v xml:space="preserve">  </v>
      </c>
      <c r="D132" s="35" t="str">
        <f t="shared" si="27"/>
        <v xml:space="preserve">  </v>
      </c>
      <c r="E132" s="35" t="str">
        <f t="shared" si="27"/>
        <v xml:space="preserve">  </v>
      </c>
      <c r="F132" s="35" t="str">
        <f t="shared" si="27"/>
        <v xml:space="preserve">  </v>
      </c>
      <c r="G132" s="35" t="str">
        <f t="shared" si="27"/>
        <v xml:space="preserve">  </v>
      </c>
      <c r="H132" s="35" t="str">
        <f t="shared" si="27"/>
        <v xml:space="preserve">  </v>
      </c>
      <c r="I132" s="35" t="str">
        <f t="shared" si="27"/>
        <v xml:space="preserve">  </v>
      </c>
      <c r="J132" s="35" t="str">
        <f t="shared" si="27"/>
        <v xml:space="preserve">  </v>
      </c>
      <c r="K132" s="35" t="str">
        <f t="shared" si="27"/>
        <v xml:space="preserve">  </v>
      </c>
      <c r="L132" s="35" t="str">
        <f t="shared" si="27"/>
        <v xml:space="preserve">  </v>
      </c>
      <c r="M132" s="35" t="str">
        <f t="shared" si="27"/>
        <v xml:space="preserve">  </v>
      </c>
      <c r="N132" s="35" t="str">
        <f t="shared" si="27"/>
        <v xml:space="preserve">  </v>
      </c>
      <c r="O132" s="35" t="str">
        <f t="shared" si="27"/>
        <v xml:space="preserve">  </v>
      </c>
      <c r="P132" s="35" t="str">
        <f t="shared" si="27"/>
        <v xml:space="preserve">  </v>
      </c>
      <c r="Q132" s="35" t="str">
        <f t="shared" si="27"/>
        <v xml:space="preserve">  </v>
      </c>
      <c r="R132" s="35" t="str">
        <f t="shared" si="27"/>
        <v xml:space="preserve">  </v>
      </c>
      <c r="S132" s="35" t="str">
        <f t="shared" si="27"/>
        <v xml:space="preserve">  </v>
      </c>
      <c r="T132" s="35" t="str">
        <f t="shared" si="27"/>
        <v xml:space="preserve">  </v>
      </c>
      <c r="U132" s="35" t="str">
        <f t="shared" si="27"/>
        <v xml:space="preserve">  </v>
      </c>
      <c r="V132" s="35" t="str">
        <f t="shared" si="27"/>
        <v xml:space="preserve">  </v>
      </c>
      <c r="W132" s="35" t="str">
        <f t="shared" si="27"/>
        <v xml:space="preserve">  </v>
      </c>
      <c r="X132" s="35" t="str">
        <f t="shared" si="27"/>
        <v xml:space="preserve">  </v>
      </c>
      <c r="Y132" s="35" t="str">
        <f t="shared" si="27"/>
        <v xml:space="preserve">  </v>
      </c>
      <c r="Z132" s="35" t="str">
        <f t="shared" si="27"/>
        <v xml:space="preserve">  </v>
      </c>
      <c r="AA132" s="35" t="str">
        <f t="shared" si="27"/>
        <v xml:space="preserve">  </v>
      </c>
      <c r="AB132" s="35" t="str">
        <f t="shared" si="27"/>
        <v xml:space="preserve">  </v>
      </c>
      <c r="AC132" s="35" t="str">
        <f t="shared" si="27"/>
        <v xml:space="preserve">  </v>
      </c>
      <c r="AD132" s="35" t="str">
        <f t="shared" si="27"/>
        <v xml:space="preserve">  </v>
      </c>
      <c r="AE132" s="35" t="str">
        <f t="shared" si="27"/>
        <v xml:space="preserve">  </v>
      </c>
      <c r="AF132" s="35" t="str">
        <f t="shared" si="24"/>
        <v xml:space="preserve">  </v>
      </c>
      <c r="AG132" s="35" t="str">
        <f t="shared" si="24"/>
        <v xml:space="preserve">  </v>
      </c>
      <c r="AH132" s="35" t="str">
        <f t="shared" si="24"/>
        <v xml:space="preserve">  </v>
      </c>
      <c r="AI132" s="35" t="str">
        <f t="shared" si="24"/>
        <v xml:space="preserve">  </v>
      </c>
      <c r="AJ132" s="35" t="str">
        <f t="shared" si="24"/>
        <v xml:space="preserve">  </v>
      </c>
      <c r="AK132" s="35" t="str">
        <f t="shared" si="24"/>
        <v xml:space="preserve">  </v>
      </c>
      <c r="AL132" s="35" t="str">
        <f t="shared" si="24"/>
        <v xml:space="preserve">  </v>
      </c>
      <c r="AM132" s="35" t="str">
        <f t="shared" si="24"/>
        <v xml:space="preserve">  </v>
      </c>
      <c r="AN132" s="35" t="str">
        <f t="shared" si="24"/>
        <v xml:space="preserve">  </v>
      </c>
      <c r="AO132" s="35" t="str">
        <f t="shared" si="24"/>
        <v xml:space="preserve">  </v>
      </c>
      <c r="AP132" s="35" t="str">
        <f t="shared" si="24"/>
        <v xml:space="preserve">  </v>
      </c>
      <c r="AQ132" s="227"/>
      <c r="AR132" s="227"/>
      <c r="AS132" s="227"/>
      <c r="AT132" s="227"/>
      <c r="AU132" s="227"/>
      <c r="AV132" s="227"/>
      <c r="AW132" s="227"/>
      <c r="AX132" s="227"/>
      <c r="AY132" s="227"/>
      <c r="AZ132" s="227"/>
      <c r="BA132" s="227"/>
      <c r="BB132" s="227"/>
      <c r="BD132" s="277">
        <f t="shared" si="14"/>
        <v>0</v>
      </c>
      <c r="BE132" s="278">
        <f t="shared" si="15"/>
        <v>0</v>
      </c>
      <c r="BF132" s="279">
        <f t="shared" si="16"/>
        <v>0</v>
      </c>
      <c r="BG132" s="280"/>
      <c r="BH132" s="281"/>
      <c r="BI132" s="282">
        <f t="shared" si="17"/>
        <v>0</v>
      </c>
      <c r="BJ132" s="283" t="str">
        <f t="shared" si="13"/>
        <v>ปรับปรุง</v>
      </c>
      <c r="BK132" s="284">
        <f t="shared" si="18"/>
        <v>3</v>
      </c>
    </row>
    <row r="133" spans="1:63" ht="14.25" customHeight="1">
      <c r="A133" s="34">
        <f t="shared" si="26"/>
        <v>38</v>
      </c>
      <c r="B133" s="125" t="str">
        <f t="shared" si="26"/>
        <v xml:space="preserve">  </v>
      </c>
      <c r="C133" s="35" t="str">
        <f t="shared" si="27"/>
        <v xml:space="preserve">  </v>
      </c>
      <c r="D133" s="35" t="str">
        <f t="shared" si="27"/>
        <v xml:space="preserve">  </v>
      </c>
      <c r="E133" s="35" t="str">
        <f t="shared" si="27"/>
        <v xml:space="preserve">  </v>
      </c>
      <c r="F133" s="35" t="str">
        <f t="shared" si="27"/>
        <v xml:space="preserve">  </v>
      </c>
      <c r="G133" s="35" t="str">
        <f t="shared" si="27"/>
        <v xml:space="preserve">  </v>
      </c>
      <c r="H133" s="35" t="str">
        <f t="shared" si="27"/>
        <v xml:space="preserve">  </v>
      </c>
      <c r="I133" s="35" t="str">
        <f t="shared" si="27"/>
        <v xml:space="preserve">  </v>
      </c>
      <c r="J133" s="35" t="str">
        <f t="shared" si="27"/>
        <v xml:space="preserve">  </v>
      </c>
      <c r="K133" s="35" t="str">
        <f t="shared" si="27"/>
        <v xml:space="preserve">  </v>
      </c>
      <c r="L133" s="35" t="str">
        <f t="shared" si="27"/>
        <v xml:space="preserve">  </v>
      </c>
      <c r="M133" s="35" t="str">
        <f t="shared" si="27"/>
        <v xml:space="preserve">  </v>
      </c>
      <c r="N133" s="35" t="str">
        <f t="shared" si="27"/>
        <v xml:space="preserve">  </v>
      </c>
      <c r="O133" s="35" t="str">
        <f t="shared" si="27"/>
        <v xml:space="preserve">  </v>
      </c>
      <c r="P133" s="35" t="str">
        <f t="shared" si="27"/>
        <v xml:space="preserve">  </v>
      </c>
      <c r="Q133" s="35" t="str">
        <f t="shared" si="27"/>
        <v xml:space="preserve">  </v>
      </c>
      <c r="R133" s="35" t="str">
        <f t="shared" si="27"/>
        <v xml:space="preserve">  </v>
      </c>
      <c r="S133" s="35" t="str">
        <f t="shared" si="27"/>
        <v xml:space="preserve">  </v>
      </c>
      <c r="T133" s="35" t="str">
        <f t="shared" si="27"/>
        <v xml:space="preserve">  </v>
      </c>
      <c r="U133" s="35" t="str">
        <f t="shared" si="27"/>
        <v xml:space="preserve">  </v>
      </c>
      <c r="V133" s="35" t="str">
        <f t="shared" si="27"/>
        <v xml:space="preserve">  </v>
      </c>
      <c r="W133" s="35" t="str">
        <f t="shared" si="27"/>
        <v xml:space="preserve">  </v>
      </c>
      <c r="X133" s="35" t="str">
        <f t="shared" si="27"/>
        <v xml:space="preserve">  </v>
      </c>
      <c r="Y133" s="35" t="str">
        <f t="shared" si="27"/>
        <v xml:space="preserve">  </v>
      </c>
      <c r="Z133" s="35" t="str">
        <f t="shared" si="27"/>
        <v xml:space="preserve">  </v>
      </c>
      <c r="AA133" s="35" t="str">
        <f t="shared" si="27"/>
        <v xml:space="preserve">  </v>
      </c>
      <c r="AB133" s="35" t="str">
        <f t="shared" si="27"/>
        <v xml:space="preserve">  </v>
      </c>
      <c r="AC133" s="35" t="str">
        <f t="shared" si="27"/>
        <v xml:space="preserve">  </v>
      </c>
      <c r="AD133" s="35" t="str">
        <f t="shared" si="27"/>
        <v xml:space="preserve">  </v>
      </c>
      <c r="AE133" s="35" t="str">
        <f t="shared" si="27"/>
        <v xml:space="preserve">  </v>
      </c>
      <c r="AF133" s="35" t="str">
        <f t="shared" si="24"/>
        <v xml:space="preserve">  </v>
      </c>
      <c r="AG133" s="35" t="str">
        <f t="shared" ref="AF133:AP145" si="28">IF(AG46&lt;=0,"  ",IF(AG46=AG$7,AG$6,0))</f>
        <v xml:space="preserve">  </v>
      </c>
      <c r="AH133" s="35" t="str">
        <f t="shared" si="28"/>
        <v xml:space="preserve">  </v>
      </c>
      <c r="AI133" s="35" t="str">
        <f t="shared" si="28"/>
        <v xml:space="preserve">  </v>
      </c>
      <c r="AJ133" s="35" t="str">
        <f t="shared" si="28"/>
        <v xml:space="preserve">  </v>
      </c>
      <c r="AK133" s="35" t="str">
        <f t="shared" si="28"/>
        <v xml:space="preserve">  </v>
      </c>
      <c r="AL133" s="35" t="str">
        <f t="shared" si="28"/>
        <v xml:space="preserve">  </v>
      </c>
      <c r="AM133" s="35" t="str">
        <f t="shared" si="28"/>
        <v xml:space="preserve">  </v>
      </c>
      <c r="AN133" s="35" t="str">
        <f t="shared" si="28"/>
        <v xml:space="preserve">  </v>
      </c>
      <c r="AO133" s="35" t="str">
        <f t="shared" si="28"/>
        <v xml:space="preserve">  </v>
      </c>
      <c r="AP133" s="35" t="str">
        <f t="shared" si="28"/>
        <v xml:space="preserve">  </v>
      </c>
      <c r="AQ133" s="227"/>
      <c r="AR133" s="227"/>
      <c r="AS133" s="227"/>
      <c r="AT133" s="227"/>
      <c r="AU133" s="227"/>
      <c r="AV133" s="227"/>
      <c r="AW133" s="227"/>
      <c r="AX133" s="227"/>
      <c r="AY133" s="227"/>
      <c r="AZ133" s="227"/>
      <c r="BA133" s="227"/>
      <c r="BB133" s="227"/>
      <c r="BD133" s="277">
        <f t="shared" si="14"/>
        <v>0</v>
      </c>
      <c r="BE133" s="278">
        <f t="shared" si="15"/>
        <v>0</v>
      </c>
      <c r="BF133" s="279">
        <f t="shared" si="16"/>
        <v>0</v>
      </c>
      <c r="BG133" s="280"/>
      <c r="BH133" s="281"/>
      <c r="BI133" s="282">
        <f t="shared" si="17"/>
        <v>0</v>
      </c>
      <c r="BJ133" s="283" t="str">
        <f t="shared" si="13"/>
        <v>ปรับปรุง</v>
      </c>
      <c r="BK133" s="284">
        <f t="shared" si="18"/>
        <v>3</v>
      </c>
    </row>
    <row r="134" spans="1:63" ht="14.25" customHeight="1">
      <c r="A134" s="34">
        <f t="shared" si="26"/>
        <v>39</v>
      </c>
      <c r="B134" s="125" t="str">
        <f t="shared" si="26"/>
        <v xml:space="preserve">  </v>
      </c>
      <c r="C134" s="35" t="str">
        <f t="shared" si="27"/>
        <v xml:space="preserve">  </v>
      </c>
      <c r="D134" s="35" t="str">
        <f t="shared" si="27"/>
        <v xml:space="preserve">  </v>
      </c>
      <c r="E134" s="35" t="str">
        <f t="shared" si="27"/>
        <v xml:space="preserve">  </v>
      </c>
      <c r="F134" s="35" t="str">
        <f t="shared" si="27"/>
        <v xml:space="preserve">  </v>
      </c>
      <c r="G134" s="35" t="str">
        <f t="shared" si="27"/>
        <v xml:space="preserve">  </v>
      </c>
      <c r="H134" s="35" t="str">
        <f t="shared" si="27"/>
        <v xml:space="preserve">  </v>
      </c>
      <c r="I134" s="35" t="str">
        <f t="shared" si="27"/>
        <v xml:space="preserve">  </v>
      </c>
      <c r="J134" s="35" t="str">
        <f t="shared" si="27"/>
        <v xml:space="preserve">  </v>
      </c>
      <c r="K134" s="35" t="str">
        <f t="shared" si="27"/>
        <v xml:space="preserve">  </v>
      </c>
      <c r="L134" s="35" t="str">
        <f t="shared" si="27"/>
        <v xml:space="preserve">  </v>
      </c>
      <c r="M134" s="35" t="str">
        <f t="shared" si="27"/>
        <v xml:space="preserve">  </v>
      </c>
      <c r="N134" s="35" t="str">
        <f t="shared" si="27"/>
        <v xml:space="preserve">  </v>
      </c>
      <c r="O134" s="35" t="str">
        <f t="shared" si="27"/>
        <v xml:space="preserve">  </v>
      </c>
      <c r="P134" s="35" t="str">
        <f t="shared" si="27"/>
        <v xml:space="preserve">  </v>
      </c>
      <c r="Q134" s="35" t="str">
        <f t="shared" si="27"/>
        <v xml:space="preserve">  </v>
      </c>
      <c r="R134" s="35" t="str">
        <f t="shared" si="27"/>
        <v xml:space="preserve">  </v>
      </c>
      <c r="S134" s="35" t="str">
        <f t="shared" si="27"/>
        <v xml:space="preserve">  </v>
      </c>
      <c r="T134" s="35" t="str">
        <f t="shared" si="27"/>
        <v xml:space="preserve">  </v>
      </c>
      <c r="U134" s="35" t="str">
        <f t="shared" si="27"/>
        <v xml:space="preserve">  </v>
      </c>
      <c r="V134" s="35" t="str">
        <f t="shared" si="27"/>
        <v xml:space="preserve">  </v>
      </c>
      <c r="W134" s="35" t="str">
        <f t="shared" si="27"/>
        <v xml:space="preserve">  </v>
      </c>
      <c r="X134" s="35" t="str">
        <f t="shared" si="27"/>
        <v xml:space="preserve">  </v>
      </c>
      <c r="Y134" s="35" t="str">
        <f t="shared" si="27"/>
        <v xml:space="preserve">  </v>
      </c>
      <c r="Z134" s="35" t="str">
        <f t="shared" si="27"/>
        <v xml:space="preserve">  </v>
      </c>
      <c r="AA134" s="35" t="str">
        <f t="shared" si="27"/>
        <v xml:space="preserve">  </v>
      </c>
      <c r="AB134" s="35" t="str">
        <f t="shared" si="27"/>
        <v xml:space="preserve">  </v>
      </c>
      <c r="AC134" s="35" t="str">
        <f t="shared" si="27"/>
        <v xml:space="preserve">  </v>
      </c>
      <c r="AD134" s="35" t="str">
        <f t="shared" si="27"/>
        <v xml:space="preserve">  </v>
      </c>
      <c r="AE134" s="35" t="str">
        <f t="shared" si="27"/>
        <v xml:space="preserve">  </v>
      </c>
      <c r="AF134" s="35" t="str">
        <f t="shared" si="28"/>
        <v xml:space="preserve">  </v>
      </c>
      <c r="AG134" s="35" t="str">
        <f t="shared" si="28"/>
        <v xml:space="preserve">  </v>
      </c>
      <c r="AH134" s="35" t="str">
        <f t="shared" si="28"/>
        <v xml:space="preserve">  </v>
      </c>
      <c r="AI134" s="35" t="str">
        <f t="shared" si="28"/>
        <v xml:space="preserve">  </v>
      </c>
      <c r="AJ134" s="35" t="str">
        <f t="shared" si="28"/>
        <v xml:space="preserve">  </v>
      </c>
      <c r="AK134" s="35" t="str">
        <f t="shared" si="28"/>
        <v xml:space="preserve">  </v>
      </c>
      <c r="AL134" s="35" t="str">
        <f t="shared" si="28"/>
        <v xml:space="preserve">  </v>
      </c>
      <c r="AM134" s="35" t="str">
        <f t="shared" si="28"/>
        <v xml:space="preserve">  </v>
      </c>
      <c r="AN134" s="35" t="str">
        <f t="shared" si="28"/>
        <v xml:space="preserve">  </v>
      </c>
      <c r="AO134" s="35" t="str">
        <f t="shared" si="28"/>
        <v xml:space="preserve">  </v>
      </c>
      <c r="AP134" s="35" t="str">
        <f t="shared" si="28"/>
        <v xml:space="preserve">  </v>
      </c>
      <c r="AQ134" s="227"/>
      <c r="AR134" s="227"/>
      <c r="AS134" s="227"/>
      <c r="AT134" s="227"/>
      <c r="AU134" s="227"/>
      <c r="AV134" s="227"/>
      <c r="AW134" s="227"/>
      <c r="AX134" s="227"/>
      <c r="AY134" s="227"/>
      <c r="AZ134" s="227"/>
      <c r="BA134" s="227"/>
      <c r="BB134" s="227"/>
      <c r="BD134" s="277">
        <f t="shared" si="14"/>
        <v>0</v>
      </c>
      <c r="BE134" s="278">
        <f t="shared" si="15"/>
        <v>0</v>
      </c>
      <c r="BF134" s="279">
        <f t="shared" si="16"/>
        <v>0</v>
      </c>
      <c r="BG134" s="280"/>
      <c r="BH134" s="281"/>
      <c r="BI134" s="282">
        <f t="shared" si="17"/>
        <v>0</v>
      </c>
      <c r="BJ134" s="283" t="str">
        <f t="shared" si="13"/>
        <v>ปรับปรุง</v>
      </c>
      <c r="BK134" s="284">
        <f t="shared" si="18"/>
        <v>3</v>
      </c>
    </row>
    <row r="135" spans="1:63" ht="14.25" customHeight="1">
      <c r="A135" s="34">
        <f t="shared" si="26"/>
        <v>40</v>
      </c>
      <c r="B135" s="125" t="str">
        <f t="shared" si="26"/>
        <v xml:space="preserve">  </v>
      </c>
      <c r="C135" s="35" t="str">
        <f t="shared" si="27"/>
        <v xml:space="preserve">  </v>
      </c>
      <c r="D135" s="35" t="str">
        <f t="shared" si="27"/>
        <v xml:space="preserve">  </v>
      </c>
      <c r="E135" s="35" t="str">
        <f t="shared" si="27"/>
        <v xml:space="preserve">  </v>
      </c>
      <c r="F135" s="35" t="str">
        <f t="shared" si="27"/>
        <v xml:space="preserve">  </v>
      </c>
      <c r="G135" s="35" t="str">
        <f t="shared" si="27"/>
        <v xml:space="preserve">  </v>
      </c>
      <c r="H135" s="35" t="str">
        <f t="shared" si="27"/>
        <v xml:space="preserve">  </v>
      </c>
      <c r="I135" s="35" t="str">
        <f t="shared" si="27"/>
        <v xml:space="preserve">  </v>
      </c>
      <c r="J135" s="35" t="str">
        <f t="shared" si="27"/>
        <v xml:space="preserve">  </v>
      </c>
      <c r="K135" s="35" t="str">
        <f t="shared" si="27"/>
        <v xml:space="preserve">  </v>
      </c>
      <c r="L135" s="35" t="str">
        <f t="shared" si="27"/>
        <v xml:space="preserve">  </v>
      </c>
      <c r="M135" s="35" t="str">
        <f t="shared" si="27"/>
        <v xml:space="preserve">  </v>
      </c>
      <c r="N135" s="35" t="str">
        <f t="shared" si="27"/>
        <v xml:space="preserve">  </v>
      </c>
      <c r="O135" s="35" t="str">
        <f t="shared" si="27"/>
        <v xml:space="preserve">  </v>
      </c>
      <c r="P135" s="35" t="str">
        <f t="shared" si="27"/>
        <v xml:space="preserve">  </v>
      </c>
      <c r="Q135" s="35" t="str">
        <f t="shared" si="27"/>
        <v xml:space="preserve">  </v>
      </c>
      <c r="R135" s="35" t="str">
        <f t="shared" si="27"/>
        <v xml:space="preserve">  </v>
      </c>
      <c r="S135" s="35" t="str">
        <f t="shared" si="27"/>
        <v xml:space="preserve">  </v>
      </c>
      <c r="T135" s="35" t="str">
        <f t="shared" si="27"/>
        <v xml:space="preserve">  </v>
      </c>
      <c r="U135" s="35" t="str">
        <f t="shared" si="27"/>
        <v xml:space="preserve">  </v>
      </c>
      <c r="V135" s="35" t="str">
        <f t="shared" si="27"/>
        <v xml:space="preserve">  </v>
      </c>
      <c r="W135" s="35" t="str">
        <f t="shared" si="27"/>
        <v xml:space="preserve">  </v>
      </c>
      <c r="X135" s="35" t="str">
        <f t="shared" si="27"/>
        <v xml:space="preserve">  </v>
      </c>
      <c r="Y135" s="35" t="str">
        <f t="shared" si="27"/>
        <v xml:space="preserve">  </v>
      </c>
      <c r="Z135" s="35" t="str">
        <f t="shared" si="27"/>
        <v xml:space="preserve">  </v>
      </c>
      <c r="AA135" s="35" t="str">
        <f t="shared" si="27"/>
        <v xml:space="preserve">  </v>
      </c>
      <c r="AB135" s="35" t="str">
        <f t="shared" si="27"/>
        <v xml:space="preserve">  </v>
      </c>
      <c r="AC135" s="35" t="str">
        <f t="shared" si="27"/>
        <v xml:space="preserve">  </v>
      </c>
      <c r="AD135" s="35" t="str">
        <f t="shared" si="27"/>
        <v xml:space="preserve">  </v>
      </c>
      <c r="AE135" s="35" t="str">
        <f t="shared" si="27"/>
        <v xml:space="preserve">  </v>
      </c>
      <c r="AF135" s="35" t="str">
        <f t="shared" si="28"/>
        <v xml:space="preserve">  </v>
      </c>
      <c r="AG135" s="35" t="str">
        <f t="shared" si="28"/>
        <v xml:space="preserve">  </v>
      </c>
      <c r="AH135" s="35" t="str">
        <f t="shared" si="28"/>
        <v xml:space="preserve">  </v>
      </c>
      <c r="AI135" s="35" t="str">
        <f t="shared" si="28"/>
        <v xml:space="preserve">  </v>
      </c>
      <c r="AJ135" s="35" t="str">
        <f t="shared" si="28"/>
        <v xml:space="preserve">  </v>
      </c>
      <c r="AK135" s="35" t="str">
        <f t="shared" si="28"/>
        <v xml:space="preserve">  </v>
      </c>
      <c r="AL135" s="35" t="str">
        <f t="shared" si="28"/>
        <v xml:space="preserve">  </v>
      </c>
      <c r="AM135" s="35" t="str">
        <f t="shared" si="28"/>
        <v xml:space="preserve">  </v>
      </c>
      <c r="AN135" s="35" t="str">
        <f t="shared" si="28"/>
        <v xml:space="preserve">  </v>
      </c>
      <c r="AO135" s="35" t="str">
        <f t="shared" si="28"/>
        <v xml:space="preserve">  </v>
      </c>
      <c r="AP135" s="35" t="str">
        <f t="shared" si="28"/>
        <v xml:space="preserve">  </v>
      </c>
      <c r="AQ135" s="227"/>
      <c r="AR135" s="227"/>
      <c r="AS135" s="227"/>
      <c r="AT135" s="227"/>
      <c r="AU135" s="227"/>
      <c r="AV135" s="227"/>
      <c r="AW135" s="227"/>
      <c r="AX135" s="227"/>
      <c r="AY135" s="227"/>
      <c r="AZ135" s="227"/>
      <c r="BA135" s="227"/>
      <c r="BB135" s="227"/>
      <c r="BD135" s="277">
        <f t="shared" si="14"/>
        <v>0</v>
      </c>
      <c r="BE135" s="278">
        <f t="shared" si="15"/>
        <v>0</v>
      </c>
      <c r="BF135" s="279">
        <f t="shared" si="16"/>
        <v>0</v>
      </c>
      <c r="BG135" s="280"/>
      <c r="BH135" s="281"/>
      <c r="BI135" s="282">
        <f t="shared" si="17"/>
        <v>0</v>
      </c>
      <c r="BJ135" s="283" t="str">
        <f t="shared" si="13"/>
        <v>ปรับปรุง</v>
      </c>
      <c r="BK135" s="284">
        <f t="shared" si="18"/>
        <v>3</v>
      </c>
    </row>
    <row r="136" spans="1:63" ht="14.25" customHeight="1">
      <c r="A136" s="34">
        <f t="shared" si="26"/>
        <v>41</v>
      </c>
      <c r="B136" s="125" t="str">
        <f t="shared" si="26"/>
        <v xml:space="preserve">  </v>
      </c>
      <c r="C136" s="35" t="str">
        <f t="shared" si="27"/>
        <v xml:space="preserve">  </v>
      </c>
      <c r="D136" s="35" t="str">
        <f t="shared" si="27"/>
        <v xml:space="preserve">  </v>
      </c>
      <c r="E136" s="35" t="str">
        <f t="shared" si="27"/>
        <v xml:space="preserve">  </v>
      </c>
      <c r="F136" s="35" t="str">
        <f t="shared" si="27"/>
        <v xml:space="preserve">  </v>
      </c>
      <c r="G136" s="35" t="str">
        <f t="shared" si="27"/>
        <v xml:space="preserve">  </v>
      </c>
      <c r="H136" s="35" t="str">
        <f t="shared" si="27"/>
        <v xml:space="preserve">  </v>
      </c>
      <c r="I136" s="35" t="str">
        <f t="shared" si="27"/>
        <v xml:space="preserve">  </v>
      </c>
      <c r="J136" s="35" t="str">
        <f t="shared" si="27"/>
        <v xml:space="preserve">  </v>
      </c>
      <c r="K136" s="35" t="str">
        <f t="shared" si="27"/>
        <v xml:space="preserve">  </v>
      </c>
      <c r="L136" s="35" t="str">
        <f t="shared" si="27"/>
        <v xml:space="preserve">  </v>
      </c>
      <c r="M136" s="35" t="str">
        <f t="shared" si="27"/>
        <v xml:space="preserve">  </v>
      </c>
      <c r="N136" s="35" t="str">
        <f t="shared" si="27"/>
        <v xml:space="preserve">  </v>
      </c>
      <c r="O136" s="35" t="str">
        <f t="shared" si="27"/>
        <v xml:space="preserve">  </v>
      </c>
      <c r="P136" s="35" t="str">
        <f t="shared" si="27"/>
        <v xml:space="preserve">  </v>
      </c>
      <c r="Q136" s="35" t="str">
        <f t="shared" si="27"/>
        <v xml:space="preserve">  </v>
      </c>
      <c r="R136" s="35" t="str">
        <f t="shared" si="27"/>
        <v xml:space="preserve">  </v>
      </c>
      <c r="S136" s="35" t="str">
        <f t="shared" si="27"/>
        <v xml:space="preserve">  </v>
      </c>
      <c r="T136" s="35" t="str">
        <f t="shared" si="27"/>
        <v xml:space="preserve">  </v>
      </c>
      <c r="U136" s="35" t="str">
        <f t="shared" si="27"/>
        <v xml:space="preserve">  </v>
      </c>
      <c r="V136" s="35" t="str">
        <f t="shared" si="27"/>
        <v xml:space="preserve">  </v>
      </c>
      <c r="W136" s="35" t="str">
        <f t="shared" si="27"/>
        <v xml:space="preserve">  </v>
      </c>
      <c r="X136" s="35" t="str">
        <f t="shared" si="27"/>
        <v xml:space="preserve">  </v>
      </c>
      <c r="Y136" s="35" t="str">
        <f t="shared" si="27"/>
        <v xml:space="preserve">  </v>
      </c>
      <c r="Z136" s="35" t="str">
        <f t="shared" si="27"/>
        <v xml:space="preserve">  </v>
      </c>
      <c r="AA136" s="35" t="str">
        <f t="shared" si="27"/>
        <v xml:space="preserve">  </v>
      </c>
      <c r="AB136" s="35" t="str">
        <f t="shared" si="27"/>
        <v xml:space="preserve">  </v>
      </c>
      <c r="AC136" s="35" t="str">
        <f t="shared" si="27"/>
        <v xml:space="preserve">  </v>
      </c>
      <c r="AD136" s="35" t="str">
        <f t="shared" si="27"/>
        <v xml:space="preserve">  </v>
      </c>
      <c r="AE136" s="35" t="str">
        <f t="shared" si="27"/>
        <v xml:space="preserve">  </v>
      </c>
      <c r="AF136" s="35" t="str">
        <f t="shared" si="28"/>
        <v xml:space="preserve">  </v>
      </c>
      <c r="AG136" s="35" t="str">
        <f t="shared" si="28"/>
        <v xml:space="preserve">  </v>
      </c>
      <c r="AH136" s="35" t="str">
        <f t="shared" si="28"/>
        <v xml:space="preserve">  </v>
      </c>
      <c r="AI136" s="35" t="str">
        <f t="shared" si="28"/>
        <v xml:space="preserve">  </v>
      </c>
      <c r="AJ136" s="35" t="str">
        <f t="shared" si="28"/>
        <v xml:space="preserve">  </v>
      </c>
      <c r="AK136" s="35" t="str">
        <f t="shared" si="28"/>
        <v xml:space="preserve">  </v>
      </c>
      <c r="AL136" s="35" t="str">
        <f t="shared" si="28"/>
        <v xml:space="preserve">  </v>
      </c>
      <c r="AM136" s="35" t="str">
        <f t="shared" si="28"/>
        <v xml:space="preserve">  </v>
      </c>
      <c r="AN136" s="35" t="str">
        <f t="shared" si="28"/>
        <v xml:space="preserve">  </v>
      </c>
      <c r="AO136" s="35" t="str">
        <f t="shared" si="28"/>
        <v xml:space="preserve">  </v>
      </c>
      <c r="AP136" s="35" t="str">
        <f t="shared" si="28"/>
        <v xml:space="preserve">  </v>
      </c>
      <c r="AQ136" s="227"/>
      <c r="AR136" s="227"/>
      <c r="AS136" s="227"/>
      <c r="AT136" s="227"/>
      <c r="AU136" s="227"/>
      <c r="AV136" s="227"/>
      <c r="AW136" s="227"/>
      <c r="AX136" s="227"/>
      <c r="AY136" s="227"/>
      <c r="AZ136" s="227"/>
      <c r="BA136" s="227"/>
      <c r="BB136" s="227"/>
      <c r="BD136" s="277">
        <f t="shared" si="14"/>
        <v>0</v>
      </c>
      <c r="BE136" s="278">
        <f t="shared" si="15"/>
        <v>0</v>
      </c>
      <c r="BF136" s="279">
        <f t="shared" si="16"/>
        <v>0</v>
      </c>
      <c r="BG136" s="280"/>
      <c r="BH136" s="281"/>
      <c r="BI136" s="282">
        <f t="shared" si="17"/>
        <v>0</v>
      </c>
      <c r="BJ136" s="283" t="str">
        <f t="shared" si="13"/>
        <v>ปรับปรุง</v>
      </c>
      <c r="BK136" s="284">
        <f t="shared" si="18"/>
        <v>3</v>
      </c>
    </row>
    <row r="137" spans="1:63" ht="14.25" customHeight="1">
      <c r="A137" s="34">
        <f t="shared" si="26"/>
        <v>42</v>
      </c>
      <c r="B137" s="125" t="str">
        <f t="shared" si="26"/>
        <v xml:space="preserve">  </v>
      </c>
      <c r="C137" s="35" t="str">
        <f t="shared" si="27"/>
        <v xml:space="preserve">  </v>
      </c>
      <c r="D137" s="35" t="str">
        <f t="shared" si="27"/>
        <v xml:space="preserve">  </v>
      </c>
      <c r="E137" s="35" t="str">
        <f t="shared" si="27"/>
        <v xml:space="preserve">  </v>
      </c>
      <c r="F137" s="35" t="str">
        <f t="shared" si="27"/>
        <v xml:space="preserve">  </v>
      </c>
      <c r="G137" s="35" t="str">
        <f t="shared" si="27"/>
        <v xml:space="preserve">  </v>
      </c>
      <c r="H137" s="35" t="str">
        <f t="shared" si="27"/>
        <v xml:space="preserve">  </v>
      </c>
      <c r="I137" s="35" t="str">
        <f t="shared" si="27"/>
        <v xml:space="preserve">  </v>
      </c>
      <c r="J137" s="35" t="str">
        <f t="shared" si="27"/>
        <v xml:space="preserve">  </v>
      </c>
      <c r="K137" s="35" t="str">
        <f t="shared" si="27"/>
        <v xml:space="preserve">  </v>
      </c>
      <c r="L137" s="35" t="str">
        <f t="shared" si="27"/>
        <v xml:space="preserve">  </v>
      </c>
      <c r="M137" s="35" t="str">
        <f t="shared" si="27"/>
        <v xml:space="preserve">  </v>
      </c>
      <c r="N137" s="35" t="str">
        <f t="shared" si="27"/>
        <v xml:space="preserve">  </v>
      </c>
      <c r="O137" s="35" t="str">
        <f t="shared" si="27"/>
        <v xml:space="preserve">  </v>
      </c>
      <c r="P137" s="35" t="str">
        <f t="shared" si="27"/>
        <v xml:space="preserve">  </v>
      </c>
      <c r="Q137" s="35" t="str">
        <f t="shared" si="27"/>
        <v xml:space="preserve">  </v>
      </c>
      <c r="R137" s="35" t="str">
        <f t="shared" si="27"/>
        <v xml:space="preserve">  </v>
      </c>
      <c r="S137" s="35" t="str">
        <f t="shared" si="27"/>
        <v xml:space="preserve">  </v>
      </c>
      <c r="T137" s="35" t="str">
        <f t="shared" si="27"/>
        <v xml:space="preserve">  </v>
      </c>
      <c r="U137" s="35" t="str">
        <f t="shared" si="27"/>
        <v xml:space="preserve">  </v>
      </c>
      <c r="V137" s="35" t="str">
        <f t="shared" si="27"/>
        <v xml:space="preserve">  </v>
      </c>
      <c r="W137" s="35" t="str">
        <f t="shared" si="27"/>
        <v xml:space="preserve">  </v>
      </c>
      <c r="X137" s="35" t="str">
        <f t="shared" si="27"/>
        <v xml:space="preserve">  </v>
      </c>
      <c r="Y137" s="35" t="str">
        <f t="shared" si="27"/>
        <v xml:space="preserve">  </v>
      </c>
      <c r="Z137" s="35" t="str">
        <f t="shared" si="27"/>
        <v xml:space="preserve">  </v>
      </c>
      <c r="AA137" s="35" t="str">
        <f t="shared" si="27"/>
        <v xml:space="preserve">  </v>
      </c>
      <c r="AB137" s="35" t="str">
        <f t="shared" si="27"/>
        <v xml:space="preserve">  </v>
      </c>
      <c r="AC137" s="35" t="str">
        <f t="shared" si="27"/>
        <v xml:space="preserve">  </v>
      </c>
      <c r="AD137" s="35" t="str">
        <f t="shared" si="27"/>
        <v xml:space="preserve">  </v>
      </c>
      <c r="AE137" s="35" t="str">
        <f t="shared" si="27"/>
        <v xml:space="preserve">  </v>
      </c>
      <c r="AF137" s="35" t="str">
        <f t="shared" si="28"/>
        <v xml:space="preserve">  </v>
      </c>
      <c r="AG137" s="35" t="str">
        <f t="shared" si="28"/>
        <v xml:space="preserve">  </v>
      </c>
      <c r="AH137" s="35" t="str">
        <f t="shared" si="28"/>
        <v xml:space="preserve">  </v>
      </c>
      <c r="AI137" s="35" t="str">
        <f t="shared" si="28"/>
        <v xml:space="preserve">  </v>
      </c>
      <c r="AJ137" s="35" t="str">
        <f t="shared" si="28"/>
        <v xml:space="preserve">  </v>
      </c>
      <c r="AK137" s="35" t="str">
        <f t="shared" si="28"/>
        <v xml:space="preserve">  </v>
      </c>
      <c r="AL137" s="35" t="str">
        <f t="shared" si="28"/>
        <v xml:space="preserve">  </v>
      </c>
      <c r="AM137" s="35" t="str">
        <f t="shared" si="28"/>
        <v xml:space="preserve">  </v>
      </c>
      <c r="AN137" s="35" t="str">
        <f t="shared" si="28"/>
        <v xml:space="preserve">  </v>
      </c>
      <c r="AO137" s="35" t="str">
        <f t="shared" si="28"/>
        <v xml:space="preserve">  </v>
      </c>
      <c r="AP137" s="35" t="str">
        <f t="shared" si="28"/>
        <v xml:space="preserve">  </v>
      </c>
      <c r="AQ137" s="227"/>
      <c r="AR137" s="227"/>
      <c r="AS137" s="227"/>
      <c r="AT137" s="227"/>
      <c r="AU137" s="227"/>
      <c r="AV137" s="227"/>
      <c r="AW137" s="227"/>
      <c r="AX137" s="227"/>
      <c r="AY137" s="227"/>
      <c r="AZ137" s="227"/>
      <c r="BA137" s="227"/>
      <c r="BB137" s="227"/>
      <c r="BD137" s="277">
        <f t="shared" si="14"/>
        <v>0</v>
      </c>
      <c r="BE137" s="278">
        <f t="shared" si="15"/>
        <v>0</v>
      </c>
      <c r="BF137" s="279">
        <f t="shared" si="16"/>
        <v>0</v>
      </c>
      <c r="BG137" s="280"/>
      <c r="BH137" s="281"/>
      <c r="BI137" s="282">
        <f t="shared" si="17"/>
        <v>0</v>
      </c>
      <c r="BJ137" s="283" t="str">
        <f t="shared" si="13"/>
        <v>ปรับปรุง</v>
      </c>
      <c r="BK137" s="284">
        <f t="shared" si="18"/>
        <v>3</v>
      </c>
    </row>
    <row r="138" spans="1:63" ht="14.25" customHeight="1">
      <c r="A138" s="34">
        <f t="shared" si="26"/>
        <v>43</v>
      </c>
      <c r="B138" s="125" t="str">
        <f t="shared" si="26"/>
        <v xml:space="preserve">  </v>
      </c>
      <c r="C138" s="35" t="str">
        <f t="shared" si="27"/>
        <v xml:space="preserve">  </v>
      </c>
      <c r="D138" s="35" t="str">
        <f t="shared" si="27"/>
        <v xml:space="preserve">  </v>
      </c>
      <c r="E138" s="35" t="str">
        <f t="shared" si="27"/>
        <v xml:space="preserve">  </v>
      </c>
      <c r="F138" s="35" t="str">
        <f t="shared" si="27"/>
        <v xml:space="preserve">  </v>
      </c>
      <c r="G138" s="35" t="str">
        <f t="shared" si="27"/>
        <v xml:space="preserve">  </v>
      </c>
      <c r="H138" s="35" t="str">
        <f t="shared" si="27"/>
        <v xml:space="preserve">  </v>
      </c>
      <c r="I138" s="35" t="str">
        <f t="shared" si="27"/>
        <v xml:space="preserve">  </v>
      </c>
      <c r="J138" s="35" t="str">
        <f t="shared" si="27"/>
        <v xml:space="preserve">  </v>
      </c>
      <c r="K138" s="35" t="str">
        <f t="shared" si="27"/>
        <v xml:space="preserve">  </v>
      </c>
      <c r="L138" s="35" t="str">
        <f t="shared" si="27"/>
        <v xml:space="preserve">  </v>
      </c>
      <c r="M138" s="35" t="str">
        <f t="shared" si="27"/>
        <v xml:space="preserve">  </v>
      </c>
      <c r="N138" s="35" t="str">
        <f t="shared" si="27"/>
        <v xml:space="preserve">  </v>
      </c>
      <c r="O138" s="35" t="str">
        <f t="shared" si="27"/>
        <v xml:space="preserve">  </v>
      </c>
      <c r="P138" s="35" t="str">
        <f t="shared" si="27"/>
        <v xml:space="preserve">  </v>
      </c>
      <c r="Q138" s="35" t="str">
        <f t="shared" si="27"/>
        <v xml:space="preserve">  </v>
      </c>
      <c r="R138" s="35" t="str">
        <f t="shared" si="27"/>
        <v xml:space="preserve">  </v>
      </c>
      <c r="S138" s="35" t="str">
        <f t="shared" si="27"/>
        <v xml:space="preserve">  </v>
      </c>
      <c r="T138" s="35" t="str">
        <f t="shared" si="27"/>
        <v xml:space="preserve">  </v>
      </c>
      <c r="U138" s="35" t="str">
        <f t="shared" si="27"/>
        <v xml:space="preserve">  </v>
      </c>
      <c r="V138" s="35" t="str">
        <f t="shared" si="27"/>
        <v xml:space="preserve">  </v>
      </c>
      <c r="W138" s="35" t="str">
        <f t="shared" si="27"/>
        <v xml:space="preserve">  </v>
      </c>
      <c r="X138" s="35" t="str">
        <f t="shared" si="27"/>
        <v xml:space="preserve">  </v>
      </c>
      <c r="Y138" s="35" t="str">
        <f t="shared" si="27"/>
        <v xml:space="preserve">  </v>
      </c>
      <c r="Z138" s="35" t="str">
        <f t="shared" si="27"/>
        <v xml:space="preserve">  </v>
      </c>
      <c r="AA138" s="35" t="str">
        <f t="shared" si="27"/>
        <v xml:space="preserve">  </v>
      </c>
      <c r="AB138" s="35" t="str">
        <f t="shared" si="27"/>
        <v xml:space="preserve">  </v>
      </c>
      <c r="AC138" s="35" t="str">
        <f t="shared" si="27"/>
        <v xml:space="preserve">  </v>
      </c>
      <c r="AD138" s="35" t="str">
        <f t="shared" si="27"/>
        <v xml:space="preserve">  </v>
      </c>
      <c r="AE138" s="35" t="str">
        <f t="shared" si="27"/>
        <v xml:space="preserve">  </v>
      </c>
      <c r="AF138" s="35" t="str">
        <f t="shared" si="28"/>
        <v xml:space="preserve">  </v>
      </c>
      <c r="AG138" s="35" t="str">
        <f t="shared" si="28"/>
        <v xml:space="preserve">  </v>
      </c>
      <c r="AH138" s="35" t="str">
        <f t="shared" si="28"/>
        <v xml:space="preserve">  </v>
      </c>
      <c r="AI138" s="35" t="str">
        <f t="shared" si="28"/>
        <v xml:space="preserve">  </v>
      </c>
      <c r="AJ138" s="35" t="str">
        <f t="shared" si="28"/>
        <v xml:space="preserve">  </v>
      </c>
      <c r="AK138" s="35" t="str">
        <f t="shared" si="28"/>
        <v xml:space="preserve">  </v>
      </c>
      <c r="AL138" s="35" t="str">
        <f t="shared" si="28"/>
        <v xml:space="preserve">  </v>
      </c>
      <c r="AM138" s="35" t="str">
        <f t="shared" si="28"/>
        <v xml:space="preserve">  </v>
      </c>
      <c r="AN138" s="35" t="str">
        <f t="shared" si="28"/>
        <v xml:space="preserve">  </v>
      </c>
      <c r="AO138" s="35" t="str">
        <f t="shared" si="28"/>
        <v xml:space="preserve">  </v>
      </c>
      <c r="AP138" s="35" t="str">
        <f t="shared" si="28"/>
        <v xml:space="preserve">  </v>
      </c>
      <c r="AQ138" s="227"/>
      <c r="AR138" s="227"/>
      <c r="AS138" s="227"/>
      <c r="AT138" s="227"/>
      <c r="AU138" s="227"/>
      <c r="AV138" s="227"/>
      <c r="AW138" s="227"/>
      <c r="AX138" s="227"/>
      <c r="AY138" s="227"/>
      <c r="AZ138" s="227"/>
      <c r="BA138" s="227"/>
      <c r="BB138" s="227"/>
      <c r="BD138" s="277">
        <f t="shared" si="14"/>
        <v>0</v>
      </c>
      <c r="BE138" s="278">
        <f t="shared" si="15"/>
        <v>0</v>
      </c>
      <c r="BF138" s="279">
        <f t="shared" si="16"/>
        <v>0</v>
      </c>
      <c r="BG138" s="280"/>
      <c r="BH138" s="281"/>
      <c r="BI138" s="282">
        <f t="shared" si="17"/>
        <v>0</v>
      </c>
      <c r="BJ138" s="283" t="str">
        <f t="shared" si="13"/>
        <v>ปรับปรุง</v>
      </c>
      <c r="BK138" s="284">
        <f t="shared" si="18"/>
        <v>3</v>
      </c>
    </row>
    <row r="139" spans="1:63" ht="14.25" customHeight="1">
      <c r="A139" s="34">
        <f t="shared" si="26"/>
        <v>44</v>
      </c>
      <c r="B139" s="125" t="str">
        <f t="shared" si="26"/>
        <v xml:space="preserve">  </v>
      </c>
      <c r="C139" s="35" t="str">
        <f t="shared" si="27"/>
        <v xml:space="preserve">  </v>
      </c>
      <c r="D139" s="35" t="str">
        <f t="shared" si="27"/>
        <v xml:space="preserve">  </v>
      </c>
      <c r="E139" s="35" t="str">
        <f t="shared" si="27"/>
        <v xml:space="preserve">  </v>
      </c>
      <c r="F139" s="35" t="str">
        <f t="shared" si="27"/>
        <v xml:space="preserve">  </v>
      </c>
      <c r="G139" s="35" t="str">
        <f t="shared" si="27"/>
        <v xml:space="preserve">  </v>
      </c>
      <c r="H139" s="35" t="str">
        <f t="shared" si="27"/>
        <v xml:space="preserve">  </v>
      </c>
      <c r="I139" s="35" t="str">
        <f t="shared" si="27"/>
        <v xml:space="preserve">  </v>
      </c>
      <c r="J139" s="35" t="str">
        <f t="shared" si="27"/>
        <v xml:space="preserve">  </v>
      </c>
      <c r="K139" s="35" t="str">
        <f t="shared" si="27"/>
        <v xml:space="preserve">  </v>
      </c>
      <c r="L139" s="35" t="str">
        <f t="shared" si="27"/>
        <v xml:space="preserve">  </v>
      </c>
      <c r="M139" s="35" t="str">
        <f t="shared" si="27"/>
        <v xml:space="preserve">  </v>
      </c>
      <c r="N139" s="35" t="str">
        <f t="shared" si="27"/>
        <v xml:space="preserve">  </v>
      </c>
      <c r="O139" s="35" t="str">
        <f t="shared" si="27"/>
        <v xml:space="preserve">  </v>
      </c>
      <c r="P139" s="35" t="str">
        <f t="shared" si="27"/>
        <v xml:space="preserve">  </v>
      </c>
      <c r="Q139" s="35" t="str">
        <f t="shared" si="27"/>
        <v xml:space="preserve">  </v>
      </c>
      <c r="R139" s="35" t="str">
        <f t="shared" si="27"/>
        <v xml:space="preserve">  </v>
      </c>
      <c r="S139" s="35" t="str">
        <f t="shared" si="27"/>
        <v xml:space="preserve">  </v>
      </c>
      <c r="T139" s="35" t="str">
        <f t="shared" ref="C139:AE148" si="29">IF(T52&lt;=0,"  ",IF(T52=T$7,T$6,0))</f>
        <v xml:space="preserve">  </v>
      </c>
      <c r="U139" s="35" t="str">
        <f t="shared" si="29"/>
        <v xml:space="preserve">  </v>
      </c>
      <c r="V139" s="35" t="str">
        <f t="shared" si="29"/>
        <v xml:space="preserve">  </v>
      </c>
      <c r="W139" s="35" t="str">
        <f t="shared" si="29"/>
        <v xml:space="preserve">  </v>
      </c>
      <c r="X139" s="35" t="str">
        <f t="shared" si="29"/>
        <v xml:space="preserve">  </v>
      </c>
      <c r="Y139" s="35" t="str">
        <f t="shared" si="29"/>
        <v xml:space="preserve">  </v>
      </c>
      <c r="Z139" s="35" t="str">
        <f t="shared" si="29"/>
        <v xml:space="preserve">  </v>
      </c>
      <c r="AA139" s="35" t="str">
        <f t="shared" si="29"/>
        <v xml:space="preserve">  </v>
      </c>
      <c r="AB139" s="35" t="str">
        <f t="shared" si="29"/>
        <v xml:space="preserve">  </v>
      </c>
      <c r="AC139" s="35" t="str">
        <f t="shared" si="29"/>
        <v xml:space="preserve">  </v>
      </c>
      <c r="AD139" s="35" t="str">
        <f t="shared" si="29"/>
        <v xml:space="preserve">  </v>
      </c>
      <c r="AE139" s="35" t="str">
        <f t="shared" si="29"/>
        <v xml:space="preserve">  </v>
      </c>
      <c r="AF139" s="35" t="str">
        <f t="shared" si="28"/>
        <v xml:space="preserve">  </v>
      </c>
      <c r="AG139" s="35" t="str">
        <f t="shared" si="28"/>
        <v xml:space="preserve">  </v>
      </c>
      <c r="AH139" s="35" t="str">
        <f t="shared" si="28"/>
        <v xml:space="preserve">  </v>
      </c>
      <c r="AI139" s="35" t="str">
        <f t="shared" si="28"/>
        <v xml:space="preserve">  </v>
      </c>
      <c r="AJ139" s="35" t="str">
        <f t="shared" si="28"/>
        <v xml:space="preserve">  </v>
      </c>
      <c r="AK139" s="35" t="str">
        <f t="shared" si="28"/>
        <v xml:space="preserve">  </v>
      </c>
      <c r="AL139" s="35" t="str">
        <f t="shared" si="28"/>
        <v xml:space="preserve">  </v>
      </c>
      <c r="AM139" s="35" t="str">
        <f t="shared" si="28"/>
        <v xml:space="preserve">  </v>
      </c>
      <c r="AN139" s="35" t="str">
        <f t="shared" si="28"/>
        <v xml:space="preserve">  </v>
      </c>
      <c r="AO139" s="35" t="str">
        <f t="shared" si="28"/>
        <v xml:space="preserve">  </v>
      </c>
      <c r="AP139" s="35" t="str">
        <f t="shared" si="28"/>
        <v xml:space="preserve">  </v>
      </c>
      <c r="AQ139" s="227"/>
      <c r="AR139" s="227"/>
      <c r="AS139" s="227"/>
      <c r="AT139" s="227"/>
      <c r="AU139" s="227"/>
      <c r="AV139" s="227"/>
      <c r="AW139" s="227"/>
      <c r="AX139" s="227"/>
      <c r="AY139" s="227"/>
      <c r="AZ139" s="227"/>
      <c r="BA139" s="227"/>
      <c r="BB139" s="227"/>
      <c r="BD139" s="277">
        <f t="shared" si="14"/>
        <v>0</v>
      </c>
      <c r="BE139" s="278">
        <f t="shared" si="15"/>
        <v>0</v>
      </c>
      <c r="BF139" s="279">
        <f t="shared" si="16"/>
        <v>0</v>
      </c>
      <c r="BG139" s="280"/>
      <c r="BH139" s="281"/>
      <c r="BI139" s="282">
        <f t="shared" si="17"/>
        <v>0</v>
      </c>
      <c r="BJ139" s="283" t="str">
        <f t="shared" si="13"/>
        <v>ปรับปรุง</v>
      </c>
      <c r="BK139" s="284">
        <f t="shared" si="18"/>
        <v>3</v>
      </c>
    </row>
    <row r="140" spans="1:63" ht="14.25" customHeight="1">
      <c r="A140" s="34">
        <f t="shared" si="26"/>
        <v>45</v>
      </c>
      <c r="B140" s="125" t="str">
        <f t="shared" si="26"/>
        <v xml:space="preserve">  </v>
      </c>
      <c r="C140" s="35" t="str">
        <f t="shared" si="29"/>
        <v xml:space="preserve">  </v>
      </c>
      <c r="D140" s="35" t="str">
        <f t="shared" si="29"/>
        <v xml:space="preserve">  </v>
      </c>
      <c r="E140" s="35" t="str">
        <f t="shared" si="29"/>
        <v xml:space="preserve">  </v>
      </c>
      <c r="F140" s="35" t="str">
        <f t="shared" si="29"/>
        <v xml:space="preserve">  </v>
      </c>
      <c r="G140" s="35" t="str">
        <f t="shared" si="29"/>
        <v xml:space="preserve">  </v>
      </c>
      <c r="H140" s="35" t="str">
        <f t="shared" si="29"/>
        <v xml:space="preserve">  </v>
      </c>
      <c r="I140" s="35" t="str">
        <f t="shared" si="29"/>
        <v xml:space="preserve">  </v>
      </c>
      <c r="J140" s="35" t="str">
        <f t="shared" si="29"/>
        <v xml:space="preserve">  </v>
      </c>
      <c r="K140" s="35" t="str">
        <f t="shared" si="29"/>
        <v xml:space="preserve">  </v>
      </c>
      <c r="L140" s="35" t="str">
        <f t="shared" si="29"/>
        <v xml:space="preserve">  </v>
      </c>
      <c r="M140" s="35" t="str">
        <f t="shared" si="29"/>
        <v xml:space="preserve">  </v>
      </c>
      <c r="N140" s="35" t="str">
        <f t="shared" si="29"/>
        <v xml:space="preserve">  </v>
      </c>
      <c r="O140" s="35" t="str">
        <f t="shared" si="29"/>
        <v xml:space="preserve">  </v>
      </c>
      <c r="P140" s="35" t="str">
        <f t="shared" si="29"/>
        <v xml:space="preserve">  </v>
      </c>
      <c r="Q140" s="35" t="str">
        <f t="shared" si="29"/>
        <v xml:space="preserve">  </v>
      </c>
      <c r="R140" s="35" t="str">
        <f t="shared" si="29"/>
        <v xml:space="preserve">  </v>
      </c>
      <c r="S140" s="35" t="str">
        <f t="shared" si="29"/>
        <v xml:space="preserve">  </v>
      </c>
      <c r="T140" s="35" t="str">
        <f t="shared" si="29"/>
        <v xml:space="preserve">  </v>
      </c>
      <c r="U140" s="35" t="str">
        <f t="shared" si="29"/>
        <v xml:space="preserve">  </v>
      </c>
      <c r="V140" s="35" t="str">
        <f t="shared" si="29"/>
        <v xml:space="preserve">  </v>
      </c>
      <c r="W140" s="35" t="str">
        <f t="shared" si="29"/>
        <v xml:space="preserve">  </v>
      </c>
      <c r="X140" s="35" t="str">
        <f t="shared" si="29"/>
        <v xml:space="preserve">  </v>
      </c>
      <c r="Y140" s="35" t="str">
        <f t="shared" si="29"/>
        <v xml:space="preserve">  </v>
      </c>
      <c r="Z140" s="35" t="str">
        <f t="shared" si="29"/>
        <v xml:space="preserve">  </v>
      </c>
      <c r="AA140" s="35" t="str">
        <f t="shared" si="29"/>
        <v xml:space="preserve">  </v>
      </c>
      <c r="AB140" s="35" t="str">
        <f t="shared" si="29"/>
        <v xml:space="preserve">  </v>
      </c>
      <c r="AC140" s="35" t="str">
        <f t="shared" si="29"/>
        <v xml:space="preserve">  </v>
      </c>
      <c r="AD140" s="35" t="str">
        <f t="shared" si="29"/>
        <v xml:space="preserve">  </v>
      </c>
      <c r="AE140" s="35" t="str">
        <f t="shared" si="29"/>
        <v xml:space="preserve">  </v>
      </c>
      <c r="AF140" s="35" t="str">
        <f t="shared" si="28"/>
        <v xml:space="preserve">  </v>
      </c>
      <c r="AG140" s="35" t="str">
        <f t="shared" si="28"/>
        <v xml:space="preserve">  </v>
      </c>
      <c r="AH140" s="35" t="str">
        <f t="shared" si="28"/>
        <v xml:space="preserve">  </v>
      </c>
      <c r="AI140" s="35" t="str">
        <f t="shared" si="28"/>
        <v xml:space="preserve">  </v>
      </c>
      <c r="AJ140" s="35" t="str">
        <f t="shared" si="28"/>
        <v xml:space="preserve">  </v>
      </c>
      <c r="AK140" s="35" t="str">
        <f t="shared" si="28"/>
        <v xml:space="preserve">  </v>
      </c>
      <c r="AL140" s="35" t="str">
        <f t="shared" si="28"/>
        <v xml:space="preserve">  </v>
      </c>
      <c r="AM140" s="35" t="str">
        <f t="shared" si="28"/>
        <v xml:space="preserve">  </v>
      </c>
      <c r="AN140" s="35" t="str">
        <f t="shared" si="28"/>
        <v xml:space="preserve">  </v>
      </c>
      <c r="AO140" s="35" t="str">
        <f t="shared" si="28"/>
        <v xml:space="preserve">  </v>
      </c>
      <c r="AP140" s="35" t="str">
        <f t="shared" si="28"/>
        <v xml:space="preserve">  </v>
      </c>
      <c r="AQ140" s="227"/>
      <c r="AR140" s="227"/>
      <c r="AS140" s="227"/>
      <c r="AT140" s="227"/>
      <c r="AU140" s="227"/>
      <c r="AV140" s="227"/>
      <c r="AW140" s="227"/>
      <c r="AX140" s="227"/>
      <c r="AY140" s="227"/>
      <c r="AZ140" s="227"/>
      <c r="BA140" s="227"/>
      <c r="BB140" s="227"/>
      <c r="BD140" s="277">
        <f t="shared" si="14"/>
        <v>0</v>
      </c>
      <c r="BE140" s="278">
        <f t="shared" si="15"/>
        <v>0</v>
      </c>
      <c r="BF140" s="279">
        <f t="shared" si="16"/>
        <v>0</v>
      </c>
      <c r="BG140" s="280"/>
      <c r="BH140" s="281"/>
      <c r="BI140" s="282">
        <f t="shared" si="17"/>
        <v>0</v>
      </c>
      <c r="BJ140" s="283" t="str">
        <f t="shared" si="13"/>
        <v>ปรับปรุง</v>
      </c>
      <c r="BK140" s="284">
        <f t="shared" si="18"/>
        <v>3</v>
      </c>
    </row>
    <row r="141" spans="1:63" ht="14.25" customHeight="1">
      <c r="A141" s="34">
        <f t="shared" si="26"/>
        <v>46</v>
      </c>
      <c r="B141" s="125" t="str">
        <f t="shared" si="26"/>
        <v xml:space="preserve">  </v>
      </c>
      <c r="C141" s="35" t="str">
        <f t="shared" si="29"/>
        <v xml:space="preserve">  </v>
      </c>
      <c r="D141" s="35" t="str">
        <f t="shared" si="29"/>
        <v xml:space="preserve">  </v>
      </c>
      <c r="E141" s="35" t="str">
        <f t="shared" si="29"/>
        <v xml:space="preserve">  </v>
      </c>
      <c r="F141" s="35" t="str">
        <f t="shared" si="29"/>
        <v xml:space="preserve">  </v>
      </c>
      <c r="G141" s="35" t="str">
        <f t="shared" si="29"/>
        <v xml:space="preserve">  </v>
      </c>
      <c r="H141" s="35" t="str">
        <f t="shared" si="29"/>
        <v xml:space="preserve">  </v>
      </c>
      <c r="I141" s="35" t="str">
        <f t="shared" si="29"/>
        <v xml:space="preserve">  </v>
      </c>
      <c r="J141" s="35" t="str">
        <f t="shared" si="29"/>
        <v xml:space="preserve">  </v>
      </c>
      <c r="K141" s="35" t="str">
        <f t="shared" si="29"/>
        <v xml:space="preserve">  </v>
      </c>
      <c r="L141" s="35" t="str">
        <f t="shared" si="29"/>
        <v xml:space="preserve">  </v>
      </c>
      <c r="M141" s="35" t="str">
        <f t="shared" si="29"/>
        <v xml:space="preserve">  </v>
      </c>
      <c r="N141" s="35" t="str">
        <f t="shared" si="29"/>
        <v xml:space="preserve">  </v>
      </c>
      <c r="O141" s="35" t="str">
        <f t="shared" si="29"/>
        <v xml:space="preserve">  </v>
      </c>
      <c r="P141" s="35" t="str">
        <f t="shared" si="29"/>
        <v xml:space="preserve">  </v>
      </c>
      <c r="Q141" s="35" t="str">
        <f t="shared" si="29"/>
        <v xml:space="preserve">  </v>
      </c>
      <c r="R141" s="35" t="str">
        <f t="shared" si="29"/>
        <v xml:space="preserve">  </v>
      </c>
      <c r="S141" s="35" t="str">
        <f t="shared" si="29"/>
        <v xml:space="preserve">  </v>
      </c>
      <c r="T141" s="35" t="str">
        <f t="shared" si="29"/>
        <v xml:space="preserve">  </v>
      </c>
      <c r="U141" s="35" t="str">
        <f t="shared" si="29"/>
        <v xml:space="preserve">  </v>
      </c>
      <c r="V141" s="35" t="str">
        <f t="shared" si="29"/>
        <v xml:space="preserve">  </v>
      </c>
      <c r="W141" s="35" t="str">
        <f t="shared" si="29"/>
        <v xml:space="preserve">  </v>
      </c>
      <c r="X141" s="35" t="str">
        <f t="shared" si="29"/>
        <v xml:space="preserve">  </v>
      </c>
      <c r="Y141" s="35" t="str">
        <f t="shared" si="29"/>
        <v xml:space="preserve">  </v>
      </c>
      <c r="Z141" s="35" t="str">
        <f t="shared" si="29"/>
        <v xml:space="preserve">  </v>
      </c>
      <c r="AA141" s="35" t="str">
        <f t="shared" si="29"/>
        <v xml:space="preserve">  </v>
      </c>
      <c r="AB141" s="35" t="str">
        <f t="shared" si="29"/>
        <v xml:space="preserve">  </v>
      </c>
      <c r="AC141" s="35" t="str">
        <f t="shared" si="29"/>
        <v xml:space="preserve">  </v>
      </c>
      <c r="AD141" s="35" t="str">
        <f t="shared" si="29"/>
        <v xml:space="preserve">  </v>
      </c>
      <c r="AE141" s="35" t="str">
        <f t="shared" si="29"/>
        <v xml:space="preserve">  </v>
      </c>
      <c r="AF141" s="35" t="str">
        <f t="shared" si="28"/>
        <v xml:space="preserve">  </v>
      </c>
      <c r="AG141" s="35" t="str">
        <f t="shared" si="28"/>
        <v xml:space="preserve">  </v>
      </c>
      <c r="AH141" s="35" t="str">
        <f t="shared" si="28"/>
        <v xml:space="preserve">  </v>
      </c>
      <c r="AI141" s="35" t="str">
        <f t="shared" si="28"/>
        <v xml:space="preserve">  </v>
      </c>
      <c r="AJ141" s="35" t="str">
        <f t="shared" si="28"/>
        <v xml:space="preserve">  </v>
      </c>
      <c r="AK141" s="35" t="str">
        <f t="shared" si="28"/>
        <v xml:space="preserve">  </v>
      </c>
      <c r="AL141" s="35" t="str">
        <f t="shared" si="28"/>
        <v xml:space="preserve">  </v>
      </c>
      <c r="AM141" s="35" t="str">
        <f t="shared" si="28"/>
        <v xml:space="preserve">  </v>
      </c>
      <c r="AN141" s="35" t="str">
        <f t="shared" si="28"/>
        <v xml:space="preserve">  </v>
      </c>
      <c r="AO141" s="35" t="str">
        <f t="shared" si="28"/>
        <v xml:space="preserve">  </v>
      </c>
      <c r="AP141" s="35" t="str">
        <f t="shared" si="28"/>
        <v xml:space="preserve">  </v>
      </c>
      <c r="AQ141" s="227"/>
      <c r="AR141" s="227"/>
      <c r="AS141" s="227"/>
      <c r="AT141" s="227"/>
      <c r="AU141" s="227"/>
      <c r="AV141" s="227"/>
      <c r="AW141" s="227"/>
      <c r="AX141" s="227"/>
      <c r="AY141" s="227"/>
      <c r="AZ141" s="227"/>
      <c r="BA141" s="227"/>
      <c r="BB141" s="227"/>
      <c r="BD141" s="277">
        <f t="shared" si="14"/>
        <v>0</v>
      </c>
      <c r="BE141" s="278">
        <f t="shared" si="15"/>
        <v>0</v>
      </c>
      <c r="BF141" s="279">
        <f t="shared" si="16"/>
        <v>0</v>
      </c>
      <c r="BG141" s="280"/>
      <c r="BH141" s="281"/>
      <c r="BI141" s="282">
        <f t="shared" si="17"/>
        <v>0</v>
      </c>
      <c r="BJ141" s="283" t="str">
        <f t="shared" si="13"/>
        <v>ปรับปรุง</v>
      </c>
      <c r="BK141" s="284">
        <f t="shared" si="18"/>
        <v>3</v>
      </c>
    </row>
    <row r="142" spans="1:63" ht="14.25" customHeight="1">
      <c r="A142" s="34">
        <f t="shared" si="26"/>
        <v>47</v>
      </c>
      <c r="B142" s="125" t="str">
        <f t="shared" si="26"/>
        <v xml:space="preserve">  </v>
      </c>
      <c r="C142" s="35" t="str">
        <f t="shared" si="29"/>
        <v xml:space="preserve">  </v>
      </c>
      <c r="D142" s="35" t="str">
        <f t="shared" si="29"/>
        <v xml:space="preserve">  </v>
      </c>
      <c r="E142" s="35" t="str">
        <f t="shared" si="29"/>
        <v xml:space="preserve">  </v>
      </c>
      <c r="F142" s="35" t="str">
        <f t="shared" si="29"/>
        <v xml:space="preserve">  </v>
      </c>
      <c r="G142" s="35" t="str">
        <f t="shared" si="29"/>
        <v xml:space="preserve">  </v>
      </c>
      <c r="H142" s="35" t="str">
        <f t="shared" si="29"/>
        <v xml:space="preserve">  </v>
      </c>
      <c r="I142" s="35" t="str">
        <f t="shared" si="29"/>
        <v xml:space="preserve">  </v>
      </c>
      <c r="J142" s="35" t="str">
        <f t="shared" si="29"/>
        <v xml:space="preserve">  </v>
      </c>
      <c r="K142" s="35" t="str">
        <f t="shared" si="29"/>
        <v xml:space="preserve">  </v>
      </c>
      <c r="L142" s="35" t="str">
        <f t="shared" si="29"/>
        <v xml:space="preserve">  </v>
      </c>
      <c r="M142" s="35" t="str">
        <f t="shared" si="29"/>
        <v xml:space="preserve">  </v>
      </c>
      <c r="N142" s="35" t="str">
        <f t="shared" si="29"/>
        <v xml:space="preserve">  </v>
      </c>
      <c r="O142" s="35" t="str">
        <f t="shared" si="29"/>
        <v xml:space="preserve">  </v>
      </c>
      <c r="P142" s="35" t="str">
        <f t="shared" si="29"/>
        <v xml:space="preserve">  </v>
      </c>
      <c r="Q142" s="35" t="str">
        <f t="shared" si="29"/>
        <v xml:space="preserve">  </v>
      </c>
      <c r="R142" s="35" t="str">
        <f t="shared" si="29"/>
        <v xml:space="preserve">  </v>
      </c>
      <c r="S142" s="35" t="str">
        <f t="shared" si="29"/>
        <v xml:space="preserve">  </v>
      </c>
      <c r="T142" s="35" t="str">
        <f t="shared" si="29"/>
        <v xml:space="preserve">  </v>
      </c>
      <c r="U142" s="35" t="str">
        <f t="shared" si="29"/>
        <v xml:space="preserve">  </v>
      </c>
      <c r="V142" s="35" t="str">
        <f t="shared" si="29"/>
        <v xml:space="preserve">  </v>
      </c>
      <c r="W142" s="35" t="str">
        <f t="shared" si="29"/>
        <v xml:space="preserve">  </v>
      </c>
      <c r="X142" s="35" t="str">
        <f t="shared" si="29"/>
        <v xml:space="preserve">  </v>
      </c>
      <c r="Y142" s="35" t="str">
        <f t="shared" si="29"/>
        <v xml:space="preserve">  </v>
      </c>
      <c r="Z142" s="35" t="str">
        <f t="shared" si="29"/>
        <v xml:space="preserve">  </v>
      </c>
      <c r="AA142" s="35" t="str">
        <f t="shared" si="29"/>
        <v xml:space="preserve">  </v>
      </c>
      <c r="AB142" s="35" t="str">
        <f t="shared" si="29"/>
        <v xml:space="preserve">  </v>
      </c>
      <c r="AC142" s="35" t="str">
        <f t="shared" si="29"/>
        <v xml:space="preserve">  </v>
      </c>
      <c r="AD142" s="35" t="str">
        <f t="shared" si="29"/>
        <v xml:space="preserve">  </v>
      </c>
      <c r="AE142" s="35" t="str">
        <f t="shared" si="29"/>
        <v xml:space="preserve">  </v>
      </c>
      <c r="AF142" s="35" t="str">
        <f t="shared" si="28"/>
        <v xml:space="preserve">  </v>
      </c>
      <c r="AG142" s="35" t="str">
        <f t="shared" si="28"/>
        <v xml:space="preserve">  </v>
      </c>
      <c r="AH142" s="35" t="str">
        <f t="shared" si="28"/>
        <v xml:space="preserve">  </v>
      </c>
      <c r="AI142" s="35" t="str">
        <f t="shared" si="28"/>
        <v xml:space="preserve">  </v>
      </c>
      <c r="AJ142" s="35" t="str">
        <f t="shared" si="28"/>
        <v xml:space="preserve">  </v>
      </c>
      <c r="AK142" s="35" t="str">
        <f t="shared" si="28"/>
        <v xml:space="preserve">  </v>
      </c>
      <c r="AL142" s="35" t="str">
        <f t="shared" si="28"/>
        <v xml:space="preserve">  </v>
      </c>
      <c r="AM142" s="35" t="str">
        <f t="shared" si="28"/>
        <v xml:space="preserve">  </v>
      </c>
      <c r="AN142" s="35" t="str">
        <f t="shared" si="28"/>
        <v xml:space="preserve">  </v>
      </c>
      <c r="AO142" s="35" t="str">
        <f t="shared" si="28"/>
        <v xml:space="preserve">  </v>
      </c>
      <c r="AP142" s="35" t="str">
        <f t="shared" si="28"/>
        <v xml:space="preserve">  </v>
      </c>
      <c r="AQ142" s="227"/>
      <c r="AR142" s="227"/>
      <c r="AS142" s="227"/>
      <c r="AT142" s="227"/>
      <c r="AU142" s="227"/>
      <c r="AV142" s="227"/>
      <c r="AW142" s="227"/>
      <c r="AX142" s="227"/>
      <c r="AY142" s="227"/>
      <c r="AZ142" s="227"/>
      <c r="BA142" s="227"/>
      <c r="BB142" s="227"/>
      <c r="BD142" s="277">
        <f t="shared" si="14"/>
        <v>0</v>
      </c>
      <c r="BE142" s="278">
        <f t="shared" si="15"/>
        <v>0</v>
      </c>
      <c r="BF142" s="279">
        <f t="shared" si="16"/>
        <v>0</v>
      </c>
      <c r="BG142" s="280"/>
      <c r="BH142" s="281"/>
      <c r="BI142" s="282">
        <f t="shared" si="17"/>
        <v>0</v>
      </c>
      <c r="BJ142" s="283" t="str">
        <f t="shared" si="13"/>
        <v>ปรับปรุง</v>
      </c>
      <c r="BK142" s="284">
        <f t="shared" si="18"/>
        <v>3</v>
      </c>
    </row>
    <row r="143" spans="1:63" ht="14.25" customHeight="1">
      <c r="A143" s="34">
        <f t="shared" si="26"/>
        <v>48</v>
      </c>
      <c r="B143" s="125" t="str">
        <f t="shared" si="26"/>
        <v xml:space="preserve">  </v>
      </c>
      <c r="C143" s="35" t="str">
        <f t="shared" si="29"/>
        <v xml:space="preserve">  </v>
      </c>
      <c r="D143" s="35" t="str">
        <f t="shared" si="29"/>
        <v xml:space="preserve">  </v>
      </c>
      <c r="E143" s="35" t="str">
        <f t="shared" si="29"/>
        <v xml:space="preserve">  </v>
      </c>
      <c r="F143" s="35" t="str">
        <f t="shared" si="29"/>
        <v xml:space="preserve">  </v>
      </c>
      <c r="G143" s="35" t="str">
        <f t="shared" si="29"/>
        <v xml:space="preserve">  </v>
      </c>
      <c r="H143" s="35" t="str">
        <f t="shared" si="29"/>
        <v xml:space="preserve">  </v>
      </c>
      <c r="I143" s="35" t="str">
        <f t="shared" si="29"/>
        <v xml:space="preserve">  </v>
      </c>
      <c r="J143" s="35" t="str">
        <f t="shared" si="29"/>
        <v xml:space="preserve">  </v>
      </c>
      <c r="K143" s="35" t="str">
        <f t="shared" si="29"/>
        <v xml:space="preserve">  </v>
      </c>
      <c r="L143" s="35" t="str">
        <f t="shared" si="29"/>
        <v xml:space="preserve">  </v>
      </c>
      <c r="M143" s="35" t="str">
        <f t="shared" si="29"/>
        <v xml:space="preserve">  </v>
      </c>
      <c r="N143" s="35" t="str">
        <f t="shared" si="29"/>
        <v xml:space="preserve">  </v>
      </c>
      <c r="O143" s="35" t="str">
        <f t="shared" si="29"/>
        <v xml:space="preserve">  </v>
      </c>
      <c r="P143" s="35" t="str">
        <f t="shared" si="29"/>
        <v xml:space="preserve">  </v>
      </c>
      <c r="Q143" s="35" t="str">
        <f t="shared" si="29"/>
        <v xml:space="preserve">  </v>
      </c>
      <c r="R143" s="35" t="str">
        <f t="shared" si="29"/>
        <v xml:space="preserve">  </v>
      </c>
      <c r="S143" s="35" t="str">
        <f t="shared" si="29"/>
        <v xml:space="preserve">  </v>
      </c>
      <c r="T143" s="35" t="str">
        <f t="shared" si="29"/>
        <v xml:space="preserve">  </v>
      </c>
      <c r="U143" s="35" t="str">
        <f t="shared" si="29"/>
        <v xml:space="preserve">  </v>
      </c>
      <c r="V143" s="35" t="str">
        <f t="shared" si="29"/>
        <v xml:space="preserve">  </v>
      </c>
      <c r="W143" s="35" t="str">
        <f t="shared" si="29"/>
        <v xml:space="preserve">  </v>
      </c>
      <c r="X143" s="35" t="str">
        <f t="shared" si="29"/>
        <v xml:space="preserve">  </v>
      </c>
      <c r="Y143" s="35" t="str">
        <f t="shared" si="29"/>
        <v xml:space="preserve">  </v>
      </c>
      <c r="Z143" s="35" t="str">
        <f t="shared" si="29"/>
        <v xml:space="preserve">  </v>
      </c>
      <c r="AA143" s="35" t="str">
        <f t="shared" si="29"/>
        <v xml:space="preserve">  </v>
      </c>
      <c r="AB143" s="35" t="str">
        <f t="shared" si="29"/>
        <v xml:space="preserve">  </v>
      </c>
      <c r="AC143" s="35" t="str">
        <f t="shared" si="29"/>
        <v xml:space="preserve">  </v>
      </c>
      <c r="AD143" s="35" t="str">
        <f t="shared" si="29"/>
        <v xml:space="preserve">  </v>
      </c>
      <c r="AE143" s="35" t="str">
        <f t="shared" si="29"/>
        <v xml:space="preserve">  </v>
      </c>
      <c r="AF143" s="35" t="str">
        <f t="shared" si="28"/>
        <v xml:space="preserve">  </v>
      </c>
      <c r="AG143" s="35" t="str">
        <f t="shared" si="28"/>
        <v xml:space="preserve">  </v>
      </c>
      <c r="AH143" s="35" t="str">
        <f t="shared" si="28"/>
        <v xml:space="preserve">  </v>
      </c>
      <c r="AI143" s="35" t="str">
        <f t="shared" si="28"/>
        <v xml:space="preserve">  </v>
      </c>
      <c r="AJ143" s="35" t="str">
        <f t="shared" si="28"/>
        <v xml:space="preserve">  </v>
      </c>
      <c r="AK143" s="35" t="str">
        <f t="shared" si="28"/>
        <v xml:space="preserve">  </v>
      </c>
      <c r="AL143" s="35" t="str">
        <f t="shared" si="28"/>
        <v xml:space="preserve">  </v>
      </c>
      <c r="AM143" s="35" t="str">
        <f t="shared" si="28"/>
        <v xml:space="preserve">  </v>
      </c>
      <c r="AN143" s="35" t="str">
        <f t="shared" si="28"/>
        <v xml:space="preserve">  </v>
      </c>
      <c r="AO143" s="35" t="str">
        <f t="shared" si="28"/>
        <v xml:space="preserve">  </v>
      </c>
      <c r="AP143" s="35" t="str">
        <f t="shared" si="28"/>
        <v xml:space="preserve">  </v>
      </c>
      <c r="AQ143" s="227"/>
      <c r="AR143" s="227"/>
      <c r="AS143" s="227"/>
      <c r="AT143" s="227"/>
      <c r="AU143" s="227"/>
      <c r="AV143" s="227"/>
      <c r="AW143" s="227"/>
      <c r="AX143" s="227"/>
      <c r="AY143" s="227"/>
      <c r="AZ143" s="227"/>
      <c r="BA143" s="227"/>
      <c r="BB143" s="227"/>
      <c r="BD143" s="277">
        <f t="shared" si="14"/>
        <v>0</v>
      </c>
      <c r="BE143" s="278">
        <f t="shared" si="15"/>
        <v>0</v>
      </c>
      <c r="BF143" s="279">
        <f t="shared" si="16"/>
        <v>0</v>
      </c>
      <c r="BG143" s="280"/>
      <c r="BH143" s="281"/>
      <c r="BI143" s="282">
        <f t="shared" si="17"/>
        <v>0</v>
      </c>
      <c r="BJ143" s="283" t="str">
        <f t="shared" si="13"/>
        <v>ปรับปรุง</v>
      </c>
      <c r="BK143" s="284">
        <f t="shared" si="18"/>
        <v>3</v>
      </c>
    </row>
    <row r="144" spans="1:63" ht="14.25" customHeight="1">
      <c r="A144" s="34">
        <f t="shared" ref="A144:B155" si="30">IF(A57&lt;=0,"  ",A57)</f>
        <v>49</v>
      </c>
      <c r="B144" s="125" t="str">
        <f t="shared" si="30"/>
        <v xml:space="preserve">  </v>
      </c>
      <c r="C144" s="35" t="str">
        <f t="shared" si="29"/>
        <v xml:space="preserve">  </v>
      </c>
      <c r="D144" s="35" t="str">
        <f t="shared" si="29"/>
        <v xml:space="preserve">  </v>
      </c>
      <c r="E144" s="35" t="str">
        <f t="shared" si="29"/>
        <v xml:space="preserve">  </v>
      </c>
      <c r="F144" s="35" t="str">
        <f t="shared" si="29"/>
        <v xml:space="preserve">  </v>
      </c>
      <c r="G144" s="35" t="str">
        <f t="shared" si="29"/>
        <v xml:space="preserve">  </v>
      </c>
      <c r="H144" s="35" t="str">
        <f t="shared" si="29"/>
        <v xml:space="preserve">  </v>
      </c>
      <c r="I144" s="35" t="str">
        <f t="shared" si="29"/>
        <v xml:space="preserve">  </v>
      </c>
      <c r="J144" s="35" t="str">
        <f t="shared" si="29"/>
        <v xml:space="preserve">  </v>
      </c>
      <c r="K144" s="35" t="str">
        <f t="shared" si="29"/>
        <v xml:space="preserve">  </v>
      </c>
      <c r="L144" s="35" t="str">
        <f t="shared" si="29"/>
        <v xml:space="preserve">  </v>
      </c>
      <c r="M144" s="35" t="str">
        <f t="shared" si="29"/>
        <v xml:space="preserve">  </v>
      </c>
      <c r="N144" s="35" t="str">
        <f t="shared" si="29"/>
        <v xml:space="preserve">  </v>
      </c>
      <c r="O144" s="35" t="str">
        <f t="shared" si="29"/>
        <v xml:space="preserve">  </v>
      </c>
      <c r="P144" s="35" t="str">
        <f t="shared" si="29"/>
        <v xml:space="preserve">  </v>
      </c>
      <c r="Q144" s="35" t="str">
        <f t="shared" si="29"/>
        <v xml:space="preserve">  </v>
      </c>
      <c r="R144" s="35" t="str">
        <f t="shared" si="29"/>
        <v xml:space="preserve">  </v>
      </c>
      <c r="S144" s="35" t="str">
        <f t="shared" si="29"/>
        <v xml:space="preserve">  </v>
      </c>
      <c r="T144" s="35" t="str">
        <f t="shared" si="29"/>
        <v xml:space="preserve">  </v>
      </c>
      <c r="U144" s="35" t="str">
        <f t="shared" si="29"/>
        <v xml:space="preserve">  </v>
      </c>
      <c r="V144" s="35" t="str">
        <f t="shared" si="29"/>
        <v xml:space="preserve">  </v>
      </c>
      <c r="W144" s="35" t="str">
        <f t="shared" si="29"/>
        <v xml:space="preserve">  </v>
      </c>
      <c r="X144" s="35" t="str">
        <f t="shared" si="29"/>
        <v xml:space="preserve">  </v>
      </c>
      <c r="Y144" s="35" t="str">
        <f t="shared" si="29"/>
        <v xml:space="preserve">  </v>
      </c>
      <c r="Z144" s="35" t="str">
        <f t="shared" si="29"/>
        <v xml:space="preserve">  </v>
      </c>
      <c r="AA144" s="35" t="str">
        <f t="shared" si="29"/>
        <v xml:space="preserve">  </v>
      </c>
      <c r="AB144" s="35" t="str">
        <f t="shared" si="29"/>
        <v xml:space="preserve">  </v>
      </c>
      <c r="AC144" s="35" t="str">
        <f t="shared" si="29"/>
        <v xml:space="preserve">  </v>
      </c>
      <c r="AD144" s="35" t="str">
        <f t="shared" si="29"/>
        <v xml:space="preserve">  </v>
      </c>
      <c r="AE144" s="35" t="str">
        <f t="shared" si="29"/>
        <v xml:space="preserve">  </v>
      </c>
      <c r="AF144" s="35" t="str">
        <f t="shared" si="28"/>
        <v xml:space="preserve">  </v>
      </c>
      <c r="AG144" s="35" t="str">
        <f t="shared" si="28"/>
        <v xml:space="preserve">  </v>
      </c>
      <c r="AH144" s="35" t="str">
        <f t="shared" si="28"/>
        <v xml:space="preserve">  </v>
      </c>
      <c r="AI144" s="35" t="str">
        <f t="shared" si="28"/>
        <v xml:space="preserve">  </v>
      </c>
      <c r="AJ144" s="35" t="str">
        <f t="shared" si="28"/>
        <v xml:space="preserve">  </v>
      </c>
      <c r="AK144" s="35" t="str">
        <f t="shared" si="28"/>
        <v xml:space="preserve">  </v>
      </c>
      <c r="AL144" s="35" t="str">
        <f t="shared" si="28"/>
        <v xml:space="preserve">  </v>
      </c>
      <c r="AM144" s="35" t="str">
        <f t="shared" si="28"/>
        <v xml:space="preserve">  </v>
      </c>
      <c r="AN144" s="35" t="str">
        <f t="shared" si="28"/>
        <v xml:space="preserve">  </v>
      </c>
      <c r="AO144" s="35" t="str">
        <f t="shared" si="28"/>
        <v xml:space="preserve">  </v>
      </c>
      <c r="AP144" s="35" t="str">
        <f t="shared" si="28"/>
        <v xml:space="preserve">  </v>
      </c>
      <c r="AQ144" s="227"/>
      <c r="AR144" s="227"/>
      <c r="AS144" s="227"/>
      <c r="AT144" s="227"/>
      <c r="AU144" s="227"/>
      <c r="AV144" s="227"/>
      <c r="AW144" s="227"/>
      <c r="AX144" s="227"/>
      <c r="AY144" s="227"/>
      <c r="AZ144" s="227"/>
      <c r="BA144" s="227"/>
      <c r="BB144" s="227"/>
      <c r="BD144" s="277">
        <f t="shared" si="14"/>
        <v>0</v>
      </c>
      <c r="BE144" s="278">
        <f t="shared" si="15"/>
        <v>0</v>
      </c>
      <c r="BF144" s="279">
        <f t="shared" si="16"/>
        <v>0</v>
      </c>
      <c r="BG144" s="280"/>
      <c r="BH144" s="281"/>
      <c r="BI144" s="282">
        <f t="shared" si="17"/>
        <v>0</v>
      </c>
      <c r="BJ144" s="283" t="str">
        <f t="shared" si="13"/>
        <v>ปรับปรุง</v>
      </c>
      <c r="BK144" s="284">
        <f t="shared" si="18"/>
        <v>3</v>
      </c>
    </row>
    <row r="145" spans="1:63" ht="14.25" customHeight="1">
      <c r="A145" s="34">
        <f t="shared" si="30"/>
        <v>50</v>
      </c>
      <c r="B145" s="125" t="str">
        <f t="shared" si="30"/>
        <v xml:space="preserve">  </v>
      </c>
      <c r="C145" s="35" t="str">
        <f t="shared" si="29"/>
        <v xml:space="preserve">  </v>
      </c>
      <c r="D145" s="35" t="str">
        <f t="shared" si="29"/>
        <v xml:space="preserve">  </v>
      </c>
      <c r="E145" s="35" t="str">
        <f t="shared" si="29"/>
        <v xml:space="preserve">  </v>
      </c>
      <c r="F145" s="35" t="str">
        <f t="shared" si="29"/>
        <v xml:space="preserve">  </v>
      </c>
      <c r="G145" s="35" t="str">
        <f t="shared" si="29"/>
        <v xml:space="preserve">  </v>
      </c>
      <c r="H145" s="35" t="str">
        <f t="shared" si="29"/>
        <v xml:space="preserve">  </v>
      </c>
      <c r="I145" s="35" t="str">
        <f t="shared" si="29"/>
        <v xml:space="preserve">  </v>
      </c>
      <c r="J145" s="35" t="str">
        <f t="shared" si="29"/>
        <v xml:space="preserve">  </v>
      </c>
      <c r="K145" s="35" t="str">
        <f t="shared" si="29"/>
        <v xml:space="preserve">  </v>
      </c>
      <c r="L145" s="35" t="str">
        <f t="shared" si="29"/>
        <v xml:space="preserve">  </v>
      </c>
      <c r="M145" s="35" t="str">
        <f t="shared" si="29"/>
        <v xml:space="preserve">  </v>
      </c>
      <c r="N145" s="35" t="str">
        <f t="shared" si="29"/>
        <v xml:space="preserve">  </v>
      </c>
      <c r="O145" s="35" t="str">
        <f t="shared" si="29"/>
        <v xml:space="preserve">  </v>
      </c>
      <c r="P145" s="35" t="str">
        <f t="shared" si="29"/>
        <v xml:space="preserve">  </v>
      </c>
      <c r="Q145" s="35" t="str">
        <f t="shared" si="29"/>
        <v xml:space="preserve">  </v>
      </c>
      <c r="R145" s="35" t="str">
        <f t="shared" si="29"/>
        <v xml:space="preserve">  </v>
      </c>
      <c r="S145" s="35" t="str">
        <f t="shared" si="29"/>
        <v xml:space="preserve">  </v>
      </c>
      <c r="T145" s="35" t="str">
        <f t="shared" si="29"/>
        <v xml:space="preserve">  </v>
      </c>
      <c r="U145" s="35" t="str">
        <f t="shared" si="29"/>
        <v xml:space="preserve">  </v>
      </c>
      <c r="V145" s="35" t="str">
        <f t="shared" si="29"/>
        <v xml:space="preserve">  </v>
      </c>
      <c r="W145" s="35" t="str">
        <f t="shared" si="29"/>
        <v xml:space="preserve">  </v>
      </c>
      <c r="X145" s="35" t="str">
        <f t="shared" si="29"/>
        <v xml:space="preserve">  </v>
      </c>
      <c r="Y145" s="35" t="str">
        <f t="shared" si="29"/>
        <v xml:space="preserve">  </v>
      </c>
      <c r="Z145" s="35" t="str">
        <f t="shared" si="29"/>
        <v xml:space="preserve">  </v>
      </c>
      <c r="AA145" s="35" t="str">
        <f t="shared" si="29"/>
        <v xml:space="preserve">  </v>
      </c>
      <c r="AB145" s="35" t="str">
        <f t="shared" si="29"/>
        <v xml:space="preserve">  </v>
      </c>
      <c r="AC145" s="35" t="str">
        <f t="shared" si="29"/>
        <v xml:space="preserve">  </v>
      </c>
      <c r="AD145" s="35" t="str">
        <f t="shared" si="29"/>
        <v xml:space="preserve">  </v>
      </c>
      <c r="AE145" s="35" t="str">
        <f t="shared" si="29"/>
        <v xml:space="preserve">  </v>
      </c>
      <c r="AF145" s="35" t="str">
        <f t="shared" si="28"/>
        <v xml:space="preserve">  </v>
      </c>
      <c r="AG145" s="35" t="str">
        <f t="shared" si="28"/>
        <v xml:space="preserve">  </v>
      </c>
      <c r="AH145" s="35" t="str">
        <f t="shared" si="28"/>
        <v xml:space="preserve">  </v>
      </c>
      <c r="AI145" s="35" t="str">
        <f t="shared" si="28"/>
        <v xml:space="preserve">  </v>
      </c>
      <c r="AJ145" s="35" t="str">
        <f t="shared" ref="AF145:AP155" si="31">IF(AJ58&lt;=0,"  ",IF(AJ58=AJ$7,AJ$6,0))</f>
        <v xml:space="preserve">  </v>
      </c>
      <c r="AK145" s="35" t="str">
        <f t="shared" si="31"/>
        <v xml:space="preserve">  </v>
      </c>
      <c r="AL145" s="35" t="str">
        <f t="shared" si="31"/>
        <v xml:space="preserve">  </v>
      </c>
      <c r="AM145" s="35" t="str">
        <f t="shared" si="31"/>
        <v xml:space="preserve">  </v>
      </c>
      <c r="AN145" s="35" t="str">
        <f t="shared" si="31"/>
        <v xml:space="preserve">  </v>
      </c>
      <c r="AO145" s="35" t="str">
        <f t="shared" si="31"/>
        <v xml:space="preserve">  </v>
      </c>
      <c r="AP145" s="35" t="str">
        <f t="shared" si="31"/>
        <v xml:space="preserve">  </v>
      </c>
      <c r="AQ145" s="227"/>
      <c r="AR145" s="227"/>
      <c r="AS145" s="227"/>
      <c r="AT145" s="227"/>
      <c r="AU145" s="227"/>
      <c r="AV145" s="227"/>
      <c r="AW145" s="227"/>
      <c r="AX145" s="227"/>
      <c r="AY145" s="227"/>
      <c r="AZ145" s="227"/>
      <c r="BA145" s="227"/>
      <c r="BB145" s="227"/>
      <c r="BD145" s="277">
        <f t="shared" si="14"/>
        <v>0</v>
      </c>
      <c r="BE145" s="278">
        <f t="shared" si="15"/>
        <v>0</v>
      </c>
      <c r="BF145" s="279">
        <f t="shared" si="16"/>
        <v>0</v>
      </c>
      <c r="BG145" s="280"/>
      <c r="BH145" s="281"/>
      <c r="BI145" s="282">
        <f t="shared" si="17"/>
        <v>0</v>
      </c>
      <c r="BJ145" s="283" t="str">
        <f t="shared" si="13"/>
        <v>ปรับปรุง</v>
      </c>
      <c r="BK145" s="284">
        <f t="shared" si="18"/>
        <v>3</v>
      </c>
    </row>
    <row r="146" spans="1:63" ht="14.25" customHeight="1">
      <c r="A146" s="34">
        <f t="shared" si="30"/>
        <v>51</v>
      </c>
      <c r="B146" s="125" t="str">
        <f t="shared" si="30"/>
        <v xml:space="preserve">  </v>
      </c>
      <c r="C146" s="35" t="str">
        <f t="shared" si="29"/>
        <v xml:space="preserve">  </v>
      </c>
      <c r="D146" s="35" t="str">
        <f t="shared" si="29"/>
        <v xml:space="preserve">  </v>
      </c>
      <c r="E146" s="35" t="str">
        <f t="shared" si="29"/>
        <v xml:space="preserve">  </v>
      </c>
      <c r="F146" s="35" t="str">
        <f t="shared" si="29"/>
        <v xml:space="preserve">  </v>
      </c>
      <c r="G146" s="35" t="str">
        <f t="shared" si="29"/>
        <v xml:space="preserve">  </v>
      </c>
      <c r="H146" s="35" t="str">
        <f t="shared" si="29"/>
        <v xml:space="preserve">  </v>
      </c>
      <c r="I146" s="35" t="str">
        <f t="shared" si="29"/>
        <v xml:space="preserve">  </v>
      </c>
      <c r="J146" s="35" t="str">
        <f t="shared" si="29"/>
        <v xml:space="preserve">  </v>
      </c>
      <c r="K146" s="35" t="str">
        <f t="shared" si="29"/>
        <v xml:space="preserve">  </v>
      </c>
      <c r="L146" s="35" t="str">
        <f t="shared" si="29"/>
        <v xml:space="preserve">  </v>
      </c>
      <c r="M146" s="35" t="str">
        <f t="shared" si="29"/>
        <v xml:space="preserve">  </v>
      </c>
      <c r="N146" s="35" t="str">
        <f t="shared" si="29"/>
        <v xml:space="preserve">  </v>
      </c>
      <c r="O146" s="35" t="str">
        <f t="shared" si="29"/>
        <v xml:space="preserve">  </v>
      </c>
      <c r="P146" s="35" t="str">
        <f t="shared" si="29"/>
        <v xml:space="preserve">  </v>
      </c>
      <c r="Q146" s="35" t="str">
        <f t="shared" si="29"/>
        <v xml:space="preserve">  </v>
      </c>
      <c r="R146" s="35" t="str">
        <f t="shared" si="29"/>
        <v xml:space="preserve">  </v>
      </c>
      <c r="S146" s="35" t="str">
        <f t="shared" si="29"/>
        <v xml:space="preserve">  </v>
      </c>
      <c r="T146" s="35" t="str">
        <f t="shared" si="29"/>
        <v xml:space="preserve">  </v>
      </c>
      <c r="U146" s="35" t="str">
        <f t="shared" si="29"/>
        <v xml:space="preserve">  </v>
      </c>
      <c r="V146" s="35" t="str">
        <f t="shared" si="29"/>
        <v xml:space="preserve">  </v>
      </c>
      <c r="W146" s="35" t="str">
        <f t="shared" si="29"/>
        <v xml:space="preserve">  </v>
      </c>
      <c r="X146" s="35" t="str">
        <f t="shared" si="29"/>
        <v xml:space="preserve">  </v>
      </c>
      <c r="Y146" s="35" t="str">
        <f t="shared" si="29"/>
        <v xml:space="preserve">  </v>
      </c>
      <c r="Z146" s="35" t="str">
        <f t="shared" si="29"/>
        <v xml:space="preserve">  </v>
      </c>
      <c r="AA146" s="35" t="str">
        <f t="shared" si="29"/>
        <v xml:space="preserve">  </v>
      </c>
      <c r="AB146" s="35" t="str">
        <f t="shared" si="29"/>
        <v xml:space="preserve">  </v>
      </c>
      <c r="AC146" s="35" t="str">
        <f t="shared" si="29"/>
        <v xml:space="preserve">  </v>
      </c>
      <c r="AD146" s="35" t="str">
        <f t="shared" si="29"/>
        <v xml:space="preserve">  </v>
      </c>
      <c r="AE146" s="35" t="str">
        <f t="shared" si="29"/>
        <v xml:space="preserve">  </v>
      </c>
      <c r="AF146" s="35" t="str">
        <f t="shared" si="31"/>
        <v xml:space="preserve">  </v>
      </c>
      <c r="AG146" s="35" t="str">
        <f t="shared" si="31"/>
        <v xml:space="preserve">  </v>
      </c>
      <c r="AH146" s="35" t="str">
        <f t="shared" si="31"/>
        <v xml:space="preserve">  </v>
      </c>
      <c r="AI146" s="35" t="str">
        <f t="shared" si="31"/>
        <v xml:space="preserve">  </v>
      </c>
      <c r="AJ146" s="35" t="str">
        <f t="shared" si="31"/>
        <v xml:space="preserve">  </v>
      </c>
      <c r="AK146" s="35" t="str">
        <f t="shared" si="31"/>
        <v xml:space="preserve">  </v>
      </c>
      <c r="AL146" s="35" t="str">
        <f t="shared" si="31"/>
        <v xml:space="preserve">  </v>
      </c>
      <c r="AM146" s="35" t="str">
        <f t="shared" si="31"/>
        <v xml:space="preserve">  </v>
      </c>
      <c r="AN146" s="35" t="str">
        <f t="shared" si="31"/>
        <v xml:space="preserve">  </v>
      </c>
      <c r="AO146" s="35" t="str">
        <f t="shared" si="31"/>
        <v xml:space="preserve">  </v>
      </c>
      <c r="AP146" s="35" t="str">
        <f t="shared" si="31"/>
        <v xml:space="preserve">  </v>
      </c>
      <c r="AQ146" s="227"/>
      <c r="AR146" s="227"/>
      <c r="AS146" s="227"/>
      <c r="AT146" s="227"/>
      <c r="AU146" s="227"/>
      <c r="AV146" s="227"/>
      <c r="AW146" s="227"/>
      <c r="AX146" s="227"/>
      <c r="AY146" s="227"/>
      <c r="AZ146" s="227"/>
      <c r="BA146" s="227"/>
      <c r="BB146" s="227"/>
      <c r="BD146" s="277">
        <f t="shared" si="14"/>
        <v>0</v>
      </c>
      <c r="BE146" s="278">
        <f t="shared" si="15"/>
        <v>0</v>
      </c>
      <c r="BF146" s="279">
        <f t="shared" si="16"/>
        <v>0</v>
      </c>
      <c r="BG146" s="280"/>
      <c r="BH146" s="281"/>
      <c r="BI146" s="282">
        <f t="shared" si="17"/>
        <v>0</v>
      </c>
      <c r="BJ146" s="283" t="str">
        <f t="shared" si="13"/>
        <v>ปรับปรุง</v>
      </c>
      <c r="BK146" s="284">
        <f t="shared" si="18"/>
        <v>3</v>
      </c>
    </row>
    <row r="147" spans="1:63" ht="14.25" customHeight="1">
      <c r="A147" s="34">
        <f t="shared" si="30"/>
        <v>52</v>
      </c>
      <c r="B147" s="125" t="str">
        <f t="shared" si="30"/>
        <v xml:space="preserve">  </v>
      </c>
      <c r="C147" s="35" t="str">
        <f t="shared" si="29"/>
        <v xml:space="preserve">  </v>
      </c>
      <c r="D147" s="35" t="str">
        <f t="shared" si="29"/>
        <v xml:space="preserve">  </v>
      </c>
      <c r="E147" s="35" t="str">
        <f t="shared" si="29"/>
        <v xml:space="preserve">  </v>
      </c>
      <c r="F147" s="35" t="str">
        <f t="shared" si="29"/>
        <v xml:space="preserve">  </v>
      </c>
      <c r="G147" s="35" t="str">
        <f t="shared" si="29"/>
        <v xml:space="preserve">  </v>
      </c>
      <c r="H147" s="35" t="str">
        <f t="shared" si="29"/>
        <v xml:space="preserve">  </v>
      </c>
      <c r="I147" s="35" t="str">
        <f t="shared" si="29"/>
        <v xml:space="preserve">  </v>
      </c>
      <c r="J147" s="35" t="str">
        <f t="shared" si="29"/>
        <v xml:space="preserve">  </v>
      </c>
      <c r="K147" s="35" t="str">
        <f t="shared" si="29"/>
        <v xml:space="preserve">  </v>
      </c>
      <c r="L147" s="35" t="str">
        <f t="shared" si="29"/>
        <v xml:space="preserve">  </v>
      </c>
      <c r="M147" s="35" t="str">
        <f t="shared" si="29"/>
        <v xml:space="preserve">  </v>
      </c>
      <c r="N147" s="35" t="str">
        <f t="shared" si="29"/>
        <v xml:space="preserve">  </v>
      </c>
      <c r="O147" s="35" t="str">
        <f t="shared" si="29"/>
        <v xml:space="preserve">  </v>
      </c>
      <c r="P147" s="35" t="str">
        <f t="shared" si="29"/>
        <v xml:space="preserve">  </v>
      </c>
      <c r="Q147" s="35" t="str">
        <f t="shared" si="29"/>
        <v xml:space="preserve">  </v>
      </c>
      <c r="R147" s="35" t="str">
        <f t="shared" si="29"/>
        <v xml:space="preserve">  </v>
      </c>
      <c r="S147" s="35" t="str">
        <f t="shared" si="29"/>
        <v xml:space="preserve">  </v>
      </c>
      <c r="T147" s="35" t="str">
        <f t="shared" si="29"/>
        <v xml:space="preserve">  </v>
      </c>
      <c r="U147" s="35" t="str">
        <f t="shared" si="29"/>
        <v xml:space="preserve">  </v>
      </c>
      <c r="V147" s="35" t="str">
        <f t="shared" si="29"/>
        <v xml:space="preserve">  </v>
      </c>
      <c r="W147" s="35" t="str">
        <f t="shared" si="29"/>
        <v xml:space="preserve">  </v>
      </c>
      <c r="X147" s="35" t="str">
        <f t="shared" si="29"/>
        <v xml:space="preserve">  </v>
      </c>
      <c r="Y147" s="35" t="str">
        <f t="shared" si="29"/>
        <v xml:space="preserve">  </v>
      </c>
      <c r="Z147" s="35" t="str">
        <f t="shared" si="29"/>
        <v xml:space="preserve">  </v>
      </c>
      <c r="AA147" s="35" t="str">
        <f t="shared" si="29"/>
        <v xml:space="preserve">  </v>
      </c>
      <c r="AB147" s="35" t="str">
        <f t="shared" si="29"/>
        <v xml:space="preserve">  </v>
      </c>
      <c r="AC147" s="35" t="str">
        <f t="shared" si="29"/>
        <v xml:space="preserve">  </v>
      </c>
      <c r="AD147" s="35" t="str">
        <f t="shared" si="29"/>
        <v xml:space="preserve">  </v>
      </c>
      <c r="AE147" s="35" t="str">
        <f t="shared" si="29"/>
        <v xml:space="preserve">  </v>
      </c>
      <c r="AF147" s="35" t="str">
        <f t="shared" si="31"/>
        <v xml:space="preserve">  </v>
      </c>
      <c r="AG147" s="35" t="str">
        <f t="shared" si="31"/>
        <v xml:space="preserve">  </v>
      </c>
      <c r="AH147" s="35" t="str">
        <f t="shared" si="31"/>
        <v xml:space="preserve">  </v>
      </c>
      <c r="AI147" s="35" t="str">
        <f t="shared" si="31"/>
        <v xml:space="preserve">  </v>
      </c>
      <c r="AJ147" s="35" t="str">
        <f t="shared" si="31"/>
        <v xml:space="preserve">  </v>
      </c>
      <c r="AK147" s="35" t="str">
        <f t="shared" si="31"/>
        <v xml:space="preserve">  </v>
      </c>
      <c r="AL147" s="35" t="str">
        <f t="shared" si="31"/>
        <v xml:space="preserve">  </v>
      </c>
      <c r="AM147" s="35" t="str">
        <f t="shared" si="31"/>
        <v xml:space="preserve">  </v>
      </c>
      <c r="AN147" s="35" t="str">
        <f t="shared" si="31"/>
        <v xml:space="preserve">  </v>
      </c>
      <c r="AO147" s="35" t="str">
        <f t="shared" si="31"/>
        <v xml:space="preserve">  </v>
      </c>
      <c r="AP147" s="35" t="str">
        <f t="shared" si="31"/>
        <v xml:space="preserve">  </v>
      </c>
      <c r="AQ147" s="227"/>
      <c r="AR147" s="227"/>
      <c r="AS147" s="227"/>
      <c r="AT147" s="227"/>
      <c r="AU147" s="227"/>
      <c r="AV147" s="227"/>
      <c r="AW147" s="227"/>
      <c r="AX147" s="227"/>
      <c r="AY147" s="227"/>
      <c r="AZ147" s="227"/>
      <c r="BA147" s="227"/>
      <c r="BB147" s="227"/>
      <c r="BD147" s="277">
        <f t="shared" si="14"/>
        <v>0</v>
      </c>
      <c r="BE147" s="278">
        <f t="shared" si="15"/>
        <v>0</v>
      </c>
      <c r="BF147" s="279">
        <f t="shared" si="16"/>
        <v>0</v>
      </c>
      <c r="BG147" s="280"/>
      <c r="BH147" s="281"/>
      <c r="BI147" s="282">
        <f t="shared" si="17"/>
        <v>0</v>
      </c>
      <c r="BJ147" s="283" t="str">
        <f t="shared" si="13"/>
        <v>ปรับปรุง</v>
      </c>
      <c r="BK147" s="284">
        <f t="shared" si="18"/>
        <v>3</v>
      </c>
    </row>
    <row r="148" spans="1:63" ht="14.25" customHeight="1">
      <c r="A148" s="34">
        <f t="shared" si="30"/>
        <v>53</v>
      </c>
      <c r="B148" s="125" t="str">
        <f t="shared" si="30"/>
        <v xml:space="preserve">  </v>
      </c>
      <c r="C148" s="35" t="str">
        <f t="shared" si="29"/>
        <v xml:space="preserve">  </v>
      </c>
      <c r="D148" s="35" t="str">
        <f t="shared" si="29"/>
        <v xml:space="preserve">  </v>
      </c>
      <c r="E148" s="35" t="str">
        <f t="shared" si="29"/>
        <v xml:space="preserve">  </v>
      </c>
      <c r="F148" s="35" t="str">
        <f t="shared" si="29"/>
        <v xml:space="preserve">  </v>
      </c>
      <c r="G148" s="35" t="str">
        <f t="shared" si="29"/>
        <v xml:space="preserve">  </v>
      </c>
      <c r="H148" s="35" t="str">
        <f t="shared" si="29"/>
        <v xml:space="preserve">  </v>
      </c>
      <c r="I148" s="35" t="str">
        <f t="shared" si="29"/>
        <v xml:space="preserve">  </v>
      </c>
      <c r="J148" s="35" t="str">
        <f t="shared" si="29"/>
        <v xml:space="preserve">  </v>
      </c>
      <c r="K148" s="35" t="str">
        <f t="shared" si="29"/>
        <v xml:space="preserve">  </v>
      </c>
      <c r="L148" s="35" t="str">
        <f t="shared" si="29"/>
        <v xml:space="preserve">  </v>
      </c>
      <c r="M148" s="35" t="str">
        <f t="shared" si="29"/>
        <v xml:space="preserve">  </v>
      </c>
      <c r="N148" s="35" t="str">
        <f t="shared" ref="C148:AE155" si="32">IF(N61&lt;=0,"  ",IF(N61=N$7,N$6,0))</f>
        <v xml:space="preserve">  </v>
      </c>
      <c r="O148" s="35" t="str">
        <f t="shared" si="32"/>
        <v xml:space="preserve">  </v>
      </c>
      <c r="P148" s="35" t="str">
        <f t="shared" si="32"/>
        <v xml:space="preserve">  </v>
      </c>
      <c r="Q148" s="35" t="str">
        <f t="shared" si="32"/>
        <v xml:space="preserve">  </v>
      </c>
      <c r="R148" s="35" t="str">
        <f t="shared" si="32"/>
        <v xml:space="preserve">  </v>
      </c>
      <c r="S148" s="35" t="str">
        <f t="shared" si="32"/>
        <v xml:space="preserve">  </v>
      </c>
      <c r="T148" s="35" t="str">
        <f t="shared" si="32"/>
        <v xml:space="preserve">  </v>
      </c>
      <c r="U148" s="35" t="str">
        <f t="shared" si="32"/>
        <v xml:space="preserve">  </v>
      </c>
      <c r="V148" s="35" t="str">
        <f t="shared" si="32"/>
        <v xml:space="preserve">  </v>
      </c>
      <c r="W148" s="35" t="str">
        <f t="shared" si="32"/>
        <v xml:space="preserve">  </v>
      </c>
      <c r="X148" s="35" t="str">
        <f t="shared" si="32"/>
        <v xml:space="preserve">  </v>
      </c>
      <c r="Y148" s="35" t="str">
        <f t="shared" si="32"/>
        <v xml:space="preserve">  </v>
      </c>
      <c r="Z148" s="35" t="str">
        <f t="shared" si="32"/>
        <v xml:space="preserve">  </v>
      </c>
      <c r="AA148" s="35" t="str">
        <f t="shared" si="32"/>
        <v xml:space="preserve">  </v>
      </c>
      <c r="AB148" s="35" t="str">
        <f t="shared" si="32"/>
        <v xml:space="preserve">  </v>
      </c>
      <c r="AC148" s="35" t="str">
        <f t="shared" si="32"/>
        <v xml:space="preserve">  </v>
      </c>
      <c r="AD148" s="35" t="str">
        <f t="shared" si="32"/>
        <v xml:space="preserve">  </v>
      </c>
      <c r="AE148" s="35" t="str">
        <f t="shared" si="32"/>
        <v xml:space="preserve">  </v>
      </c>
      <c r="AF148" s="35" t="str">
        <f t="shared" si="31"/>
        <v xml:space="preserve">  </v>
      </c>
      <c r="AG148" s="35" t="str">
        <f t="shared" si="31"/>
        <v xml:space="preserve">  </v>
      </c>
      <c r="AH148" s="35" t="str">
        <f t="shared" si="31"/>
        <v xml:space="preserve">  </v>
      </c>
      <c r="AI148" s="35" t="str">
        <f t="shared" si="31"/>
        <v xml:space="preserve">  </v>
      </c>
      <c r="AJ148" s="35" t="str">
        <f t="shared" si="31"/>
        <v xml:space="preserve">  </v>
      </c>
      <c r="AK148" s="35" t="str">
        <f t="shared" si="31"/>
        <v xml:space="preserve">  </v>
      </c>
      <c r="AL148" s="35" t="str">
        <f t="shared" si="31"/>
        <v xml:space="preserve">  </v>
      </c>
      <c r="AM148" s="35" t="str">
        <f t="shared" si="31"/>
        <v xml:space="preserve">  </v>
      </c>
      <c r="AN148" s="35" t="str">
        <f t="shared" si="31"/>
        <v xml:space="preserve">  </v>
      </c>
      <c r="AO148" s="35" t="str">
        <f t="shared" si="31"/>
        <v xml:space="preserve">  </v>
      </c>
      <c r="AP148" s="35" t="str">
        <f t="shared" si="31"/>
        <v xml:space="preserve">  </v>
      </c>
      <c r="AQ148" s="227"/>
      <c r="AR148" s="227"/>
      <c r="AS148" s="227"/>
      <c r="AT148" s="227"/>
      <c r="AU148" s="227"/>
      <c r="AV148" s="227"/>
      <c r="AW148" s="227"/>
      <c r="AX148" s="227"/>
      <c r="AY148" s="227"/>
      <c r="AZ148" s="227"/>
      <c r="BA148" s="227"/>
      <c r="BB148" s="227"/>
      <c r="BD148" s="277">
        <f t="shared" si="14"/>
        <v>0</v>
      </c>
      <c r="BE148" s="278">
        <f t="shared" si="15"/>
        <v>0</v>
      </c>
      <c r="BF148" s="279">
        <f t="shared" si="16"/>
        <v>0</v>
      </c>
      <c r="BG148" s="280"/>
      <c r="BH148" s="281"/>
      <c r="BI148" s="282">
        <f t="shared" si="17"/>
        <v>0</v>
      </c>
      <c r="BJ148" s="283" t="str">
        <f t="shared" si="13"/>
        <v>ปรับปรุง</v>
      </c>
      <c r="BK148" s="284">
        <f t="shared" si="18"/>
        <v>3</v>
      </c>
    </row>
    <row r="149" spans="1:63" ht="14.25" customHeight="1">
      <c r="A149" s="34">
        <f t="shared" si="30"/>
        <v>54</v>
      </c>
      <c r="B149" s="125" t="str">
        <f t="shared" si="30"/>
        <v xml:space="preserve">  </v>
      </c>
      <c r="C149" s="35" t="str">
        <f t="shared" si="32"/>
        <v xml:space="preserve">  </v>
      </c>
      <c r="D149" s="35" t="str">
        <f t="shared" si="32"/>
        <v xml:space="preserve">  </v>
      </c>
      <c r="E149" s="35" t="str">
        <f t="shared" si="32"/>
        <v xml:space="preserve">  </v>
      </c>
      <c r="F149" s="35" t="str">
        <f t="shared" si="32"/>
        <v xml:space="preserve">  </v>
      </c>
      <c r="G149" s="35" t="str">
        <f t="shared" si="32"/>
        <v xml:space="preserve">  </v>
      </c>
      <c r="H149" s="35" t="str">
        <f t="shared" si="32"/>
        <v xml:space="preserve">  </v>
      </c>
      <c r="I149" s="35" t="str">
        <f t="shared" si="32"/>
        <v xml:space="preserve">  </v>
      </c>
      <c r="J149" s="35" t="str">
        <f t="shared" si="32"/>
        <v xml:space="preserve">  </v>
      </c>
      <c r="K149" s="35" t="str">
        <f t="shared" si="32"/>
        <v xml:space="preserve">  </v>
      </c>
      <c r="L149" s="35" t="str">
        <f t="shared" si="32"/>
        <v xml:space="preserve">  </v>
      </c>
      <c r="M149" s="35" t="str">
        <f t="shared" si="32"/>
        <v xml:space="preserve">  </v>
      </c>
      <c r="N149" s="35" t="str">
        <f t="shared" si="32"/>
        <v xml:space="preserve">  </v>
      </c>
      <c r="O149" s="35" t="str">
        <f t="shared" si="32"/>
        <v xml:space="preserve">  </v>
      </c>
      <c r="P149" s="35" t="str">
        <f t="shared" si="32"/>
        <v xml:space="preserve">  </v>
      </c>
      <c r="Q149" s="35" t="str">
        <f t="shared" si="32"/>
        <v xml:space="preserve">  </v>
      </c>
      <c r="R149" s="35" t="str">
        <f t="shared" si="32"/>
        <v xml:space="preserve">  </v>
      </c>
      <c r="S149" s="35" t="str">
        <f t="shared" si="32"/>
        <v xml:space="preserve">  </v>
      </c>
      <c r="T149" s="35" t="str">
        <f t="shared" si="32"/>
        <v xml:space="preserve">  </v>
      </c>
      <c r="U149" s="35" t="str">
        <f t="shared" si="32"/>
        <v xml:space="preserve">  </v>
      </c>
      <c r="V149" s="35" t="str">
        <f t="shared" si="32"/>
        <v xml:space="preserve">  </v>
      </c>
      <c r="W149" s="35" t="str">
        <f t="shared" si="32"/>
        <v xml:space="preserve">  </v>
      </c>
      <c r="X149" s="35" t="str">
        <f t="shared" si="32"/>
        <v xml:space="preserve">  </v>
      </c>
      <c r="Y149" s="35" t="str">
        <f t="shared" si="32"/>
        <v xml:space="preserve">  </v>
      </c>
      <c r="Z149" s="35" t="str">
        <f t="shared" si="32"/>
        <v xml:space="preserve">  </v>
      </c>
      <c r="AA149" s="35" t="str">
        <f t="shared" si="32"/>
        <v xml:space="preserve">  </v>
      </c>
      <c r="AB149" s="35" t="str">
        <f t="shared" si="32"/>
        <v xml:space="preserve">  </v>
      </c>
      <c r="AC149" s="35" t="str">
        <f t="shared" si="32"/>
        <v xml:space="preserve">  </v>
      </c>
      <c r="AD149" s="35" t="str">
        <f t="shared" si="32"/>
        <v xml:space="preserve">  </v>
      </c>
      <c r="AE149" s="35" t="str">
        <f t="shared" si="32"/>
        <v xml:space="preserve">  </v>
      </c>
      <c r="AF149" s="35" t="str">
        <f t="shared" si="31"/>
        <v xml:space="preserve">  </v>
      </c>
      <c r="AG149" s="35" t="str">
        <f t="shared" si="31"/>
        <v xml:space="preserve">  </v>
      </c>
      <c r="AH149" s="35" t="str">
        <f t="shared" si="31"/>
        <v xml:space="preserve">  </v>
      </c>
      <c r="AI149" s="35" t="str">
        <f t="shared" si="31"/>
        <v xml:space="preserve">  </v>
      </c>
      <c r="AJ149" s="35" t="str">
        <f t="shared" si="31"/>
        <v xml:space="preserve">  </v>
      </c>
      <c r="AK149" s="35" t="str">
        <f t="shared" si="31"/>
        <v xml:space="preserve">  </v>
      </c>
      <c r="AL149" s="35" t="str">
        <f t="shared" si="31"/>
        <v xml:space="preserve">  </v>
      </c>
      <c r="AM149" s="35" t="str">
        <f t="shared" si="31"/>
        <v xml:space="preserve">  </v>
      </c>
      <c r="AN149" s="35" t="str">
        <f t="shared" si="31"/>
        <v xml:space="preserve">  </v>
      </c>
      <c r="AO149" s="35" t="str">
        <f t="shared" si="31"/>
        <v xml:space="preserve">  </v>
      </c>
      <c r="AP149" s="35" t="str">
        <f t="shared" si="31"/>
        <v xml:space="preserve">  </v>
      </c>
      <c r="AQ149" s="227"/>
      <c r="AR149" s="227"/>
      <c r="AS149" s="227"/>
      <c r="AT149" s="227"/>
      <c r="AU149" s="227"/>
      <c r="AV149" s="227"/>
      <c r="AW149" s="227"/>
      <c r="AX149" s="227"/>
      <c r="AY149" s="227"/>
      <c r="AZ149" s="227"/>
      <c r="BA149" s="227"/>
      <c r="BB149" s="227"/>
      <c r="BD149" s="277">
        <f t="shared" si="14"/>
        <v>0</v>
      </c>
      <c r="BE149" s="278">
        <f t="shared" si="15"/>
        <v>0</v>
      </c>
      <c r="BF149" s="279">
        <f t="shared" si="16"/>
        <v>0</v>
      </c>
      <c r="BG149" s="280"/>
      <c r="BH149" s="281"/>
      <c r="BI149" s="282">
        <f t="shared" si="17"/>
        <v>0</v>
      </c>
      <c r="BJ149" s="283" t="str">
        <f t="shared" si="13"/>
        <v>ปรับปรุง</v>
      </c>
      <c r="BK149" s="284">
        <f t="shared" si="18"/>
        <v>3</v>
      </c>
    </row>
    <row r="150" spans="1:63" ht="14.25" customHeight="1">
      <c r="A150" s="34">
        <f t="shared" si="30"/>
        <v>55</v>
      </c>
      <c r="B150" s="125" t="str">
        <f t="shared" si="30"/>
        <v xml:space="preserve">  </v>
      </c>
      <c r="C150" s="35" t="str">
        <f t="shared" si="32"/>
        <v xml:space="preserve">  </v>
      </c>
      <c r="D150" s="35" t="str">
        <f t="shared" si="32"/>
        <v xml:space="preserve">  </v>
      </c>
      <c r="E150" s="35" t="str">
        <f t="shared" si="32"/>
        <v xml:space="preserve">  </v>
      </c>
      <c r="F150" s="35" t="str">
        <f t="shared" si="32"/>
        <v xml:space="preserve">  </v>
      </c>
      <c r="G150" s="35" t="str">
        <f t="shared" si="32"/>
        <v xml:space="preserve">  </v>
      </c>
      <c r="H150" s="35" t="str">
        <f t="shared" si="32"/>
        <v xml:space="preserve">  </v>
      </c>
      <c r="I150" s="35" t="str">
        <f t="shared" si="32"/>
        <v xml:space="preserve">  </v>
      </c>
      <c r="J150" s="35" t="str">
        <f t="shared" si="32"/>
        <v xml:space="preserve">  </v>
      </c>
      <c r="K150" s="35" t="str">
        <f t="shared" si="32"/>
        <v xml:space="preserve">  </v>
      </c>
      <c r="L150" s="35" t="str">
        <f t="shared" si="32"/>
        <v xml:space="preserve">  </v>
      </c>
      <c r="M150" s="35" t="str">
        <f t="shared" si="32"/>
        <v xml:space="preserve">  </v>
      </c>
      <c r="N150" s="35" t="str">
        <f t="shared" si="32"/>
        <v xml:space="preserve">  </v>
      </c>
      <c r="O150" s="35" t="str">
        <f t="shared" si="32"/>
        <v xml:space="preserve">  </v>
      </c>
      <c r="P150" s="35" t="str">
        <f t="shared" si="32"/>
        <v xml:space="preserve">  </v>
      </c>
      <c r="Q150" s="35" t="str">
        <f t="shared" si="32"/>
        <v xml:space="preserve">  </v>
      </c>
      <c r="R150" s="35" t="str">
        <f t="shared" si="32"/>
        <v xml:space="preserve">  </v>
      </c>
      <c r="S150" s="35" t="str">
        <f t="shared" si="32"/>
        <v xml:space="preserve">  </v>
      </c>
      <c r="T150" s="35" t="str">
        <f t="shared" si="32"/>
        <v xml:space="preserve">  </v>
      </c>
      <c r="U150" s="35" t="str">
        <f t="shared" si="32"/>
        <v xml:space="preserve">  </v>
      </c>
      <c r="V150" s="35" t="str">
        <f t="shared" si="32"/>
        <v xml:space="preserve">  </v>
      </c>
      <c r="W150" s="35" t="str">
        <f t="shared" si="32"/>
        <v xml:space="preserve">  </v>
      </c>
      <c r="X150" s="35" t="str">
        <f t="shared" si="32"/>
        <v xml:space="preserve">  </v>
      </c>
      <c r="Y150" s="35" t="str">
        <f t="shared" si="32"/>
        <v xml:space="preserve">  </v>
      </c>
      <c r="Z150" s="35" t="str">
        <f t="shared" si="32"/>
        <v xml:space="preserve">  </v>
      </c>
      <c r="AA150" s="35" t="str">
        <f t="shared" si="32"/>
        <v xml:space="preserve">  </v>
      </c>
      <c r="AB150" s="35" t="str">
        <f t="shared" si="32"/>
        <v xml:space="preserve">  </v>
      </c>
      <c r="AC150" s="35" t="str">
        <f t="shared" si="32"/>
        <v xml:space="preserve">  </v>
      </c>
      <c r="AD150" s="35" t="str">
        <f t="shared" si="32"/>
        <v xml:space="preserve">  </v>
      </c>
      <c r="AE150" s="35" t="str">
        <f t="shared" si="32"/>
        <v xml:space="preserve">  </v>
      </c>
      <c r="AF150" s="35" t="str">
        <f t="shared" si="31"/>
        <v xml:space="preserve">  </v>
      </c>
      <c r="AG150" s="35" t="str">
        <f t="shared" si="31"/>
        <v xml:space="preserve">  </v>
      </c>
      <c r="AH150" s="35" t="str">
        <f t="shared" si="31"/>
        <v xml:space="preserve">  </v>
      </c>
      <c r="AI150" s="35" t="str">
        <f t="shared" si="31"/>
        <v xml:space="preserve">  </v>
      </c>
      <c r="AJ150" s="35" t="str">
        <f t="shared" si="31"/>
        <v xml:space="preserve">  </v>
      </c>
      <c r="AK150" s="35" t="str">
        <f t="shared" si="31"/>
        <v xml:space="preserve">  </v>
      </c>
      <c r="AL150" s="35" t="str">
        <f t="shared" si="31"/>
        <v xml:space="preserve">  </v>
      </c>
      <c r="AM150" s="35" t="str">
        <f t="shared" si="31"/>
        <v xml:space="preserve">  </v>
      </c>
      <c r="AN150" s="35" t="str">
        <f t="shared" si="31"/>
        <v xml:space="preserve">  </v>
      </c>
      <c r="AO150" s="35" t="str">
        <f t="shared" si="31"/>
        <v xml:space="preserve">  </v>
      </c>
      <c r="AP150" s="35" t="str">
        <f t="shared" si="31"/>
        <v xml:space="preserve">  </v>
      </c>
      <c r="AQ150" s="227"/>
      <c r="AR150" s="227"/>
      <c r="AS150" s="227"/>
      <c r="AT150" s="227"/>
      <c r="AU150" s="227"/>
      <c r="AV150" s="227"/>
      <c r="AW150" s="227"/>
      <c r="AX150" s="227"/>
      <c r="AY150" s="227"/>
      <c r="AZ150" s="227"/>
      <c r="BA150" s="227"/>
      <c r="BB150" s="227"/>
      <c r="BD150" s="277">
        <f t="shared" si="14"/>
        <v>0</v>
      </c>
      <c r="BE150" s="278">
        <f t="shared" si="15"/>
        <v>0</v>
      </c>
      <c r="BF150" s="279">
        <f t="shared" si="16"/>
        <v>0</v>
      </c>
      <c r="BG150" s="280"/>
      <c r="BH150" s="281"/>
      <c r="BI150" s="282">
        <f t="shared" si="17"/>
        <v>0</v>
      </c>
      <c r="BJ150" s="283" t="str">
        <f t="shared" si="13"/>
        <v>ปรับปรุง</v>
      </c>
      <c r="BK150" s="284">
        <f t="shared" si="18"/>
        <v>3</v>
      </c>
    </row>
    <row r="151" spans="1:63" ht="14.25" customHeight="1">
      <c r="A151" s="34">
        <f t="shared" si="30"/>
        <v>56</v>
      </c>
      <c r="B151" s="125" t="str">
        <f t="shared" si="30"/>
        <v xml:space="preserve">  </v>
      </c>
      <c r="C151" s="35" t="str">
        <f t="shared" si="32"/>
        <v xml:space="preserve">  </v>
      </c>
      <c r="D151" s="35" t="str">
        <f t="shared" si="32"/>
        <v xml:space="preserve">  </v>
      </c>
      <c r="E151" s="35" t="str">
        <f t="shared" si="32"/>
        <v xml:space="preserve">  </v>
      </c>
      <c r="F151" s="35" t="str">
        <f t="shared" si="32"/>
        <v xml:space="preserve">  </v>
      </c>
      <c r="G151" s="35" t="str">
        <f t="shared" si="32"/>
        <v xml:space="preserve">  </v>
      </c>
      <c r="H151" s="35" t="str">
        <f t="shared" si="32"/>
        <v xml:space="preserve">  </v>
      </c>
      <c r="I151" s="35" t="str">
        <f t="shared" si="32"/>
        <v xml:space="preserve">  </v>
      </c>
      <c r="J151" s="35" t="str">
        <f t="shared" si="32"/>
        <v xml:space="preserve">  </v>
      </c>
      <c r="K151" s="35" t="str">
        <f t="shared" si="32"/>
        <v xml:space="preserve">  </v>
      </c>
      <c r="L151" s="35" t="str">
        <f t="shared" si="32"/>
        <v xml:space="preserve">  </v>
      </c>
      <c r="M151" s="35" t="str">
        <f t="shared" si="32"/>
        <v xml:space="preserve">  </v>
      </c>
      <c r="N151" s="35" t="str">
        <f t="shared" si="32"/>
        <v xml:space="preserve">  </v>
      </c>
      <c r="O151" s="35" t="str">
        <f t="shared" si="32"/>
        <v xml:space="preserve">  </v>
      </c>
      <c r="P151" s="35" t="str">
        <f t="shared" si="32"/>
        <v xml:space="preserve">  </v>
      </c>
      <c r="Q151" s="35" t="str">
        <f t="shared" si="32"/>
        <v xml:space="preserve">  </v>
      </c>
      <c r="R151" s="35" t="str">
        <f t="shared" si="32"/>
        <v xml:space="preserve">  </v>
      </c>
      <c r="S151" s="35" t="str">
        <f t="shared" si="32"/>
        <v xml:space="preserve">  </v>
      </c>
      <c r="T151" s="35" t="str">
        <f t="shared" si="32"/>
        <v xml:space="preserve">  </v>
      </c>
      <c r="U151" s="35" t="str">
        <f t="shared" si="32"/>
        <v xml:space="preserve">  </v>
      </c>
      <c r="V151" s="35" t="str">
        <f t="shared" si="32"/>
        <v xml:space="preserve">  </v>
      </c>
      <c r="W151" s="35" t="str">
        <f t="shared" si="32"/>
        <v xml:space="preserve">  </v>
      </c>
      <c r="X151" s="35" t="str">
        <f t="shared" si="32"/>
        <v xml:space="preserve">  </v>
      </c>
      <c r="Y151" s="35" t="str">
        <f t="shared" si="32"/>
        <v xml:space="preserve">  </v>
      </c>
      <c r="Z151" s="35" t="str">
        <f t="shared" si="32"/>
        <v xml:space="preserve">  </v>
      </c>
      <c r="AA151" s="35" t="str">
        <f t="shared" si="32"/>
        <v xml:space="preserve">  </v>
      </c>
      <c r="AB151" s="35" t="str">
        <f t="shared" si="32"/>
        <v xml:space="preserve">  </v>
      </c>
      <c r="AC151" s="35" t="str">
        <f t="shared" si="32"/>
        <v xml:space="preserve">  </v>
      </c>
      <c r="AD151" s="35" t="str">
        <f t="shared" si="32"/>
        <v xml:space="preserve">  </v>
      </c>
      <c r="AE151" s="35" t="str">
        <f t="shared" si="32"/>
        <v xml:space="preserve">  </v>
      </c>
      <c r="AF151" s="35" t="str">
        <f t="shared" si="31"/>
        <v xml:space="preserve">  </v>
      </c>
      <c r="AG151" s="35" t="str">
        <f t="shared" si="31"/>
        <v xml:space="preserve">  </v>
      </c>
      <c r="AH151" s="35" t="str">
        <f t="shared" si="31"/>
        <v xml:space="preserve">  </v>
      </c>
      <c r="AI151" s="35" t="str">
        <f t="shared" si="31"/>
        <v xml:space="preserve">  </v>
      </c>
      <c r="AJ151" s="35" t="str">
        <f t="shared" si="31"/>
        <v xml:space="preserve">  </v>
      </c>
      <c r="AK151" s="35" t="str">
        <f t="shared" si="31"/>
        <v xml:space="preserve">  </v>
      </c>
      <c r="AL151" s="35" t="str">
        <f t="shared" si="31"/>
        <v xml:space="preserve">  </v>
      </c>
      <c r="AM151" s="35" t="str">
        <f t="shared" si="31"/>
        <v xml:space="preserve">  </v>
      </c>
      <c r="AN151" s="35" t="str">
        <f t="shared" si="31"/>
        <v xml:space="preserve">  </v>
      </c>
      <c r="AO151" s="35" t="str">
        <f t="shared" si="31"/>
        <v xml:space="preserve">  </v>
      </c>
      <c r="AP151" s="35" t="str">
        <f t="shared" si="31"/>
        <v xml:space="preserve">  </v>
      </c>
      <c r="AQ151" s="227"/>
      <c r="AR151" s="227"/>
      <c r="AS151" s="227"/>
      <c r="AT151" s="227"/>
      <c r="AU151" s="227"/>
      <c r="AV151" s="227"/>
      <c r="AW151" s="227"/>
      <c r="AX151" s="227"/>
      <c r="AY151" s="227"/>
      <c r="AZ151" s="227"/>
      <c r="BA151" s="227"/>
      <c r="BB151" s="227"/>
      <c r="BD151" s="277">
        <f t="shared" si="14"/>
        <v>0</v>
      </c>
      <c r="BE151" s="278">
        <f t="shared" si="15"/>
        <v>0</v>
      </c>
      <c r="BF151" s="279">
        <f t="shared" si="16"/>
        <v>0</v>
      </c>
      <c r="BG151" s="280"/>
      <c r="BH151" s="281"/>
      <c r="BI151" s="282">
        <f t="shared" si="17"/>
        <v>0</v>
      </c>
      <c r="BJ151" s="283" t="str">
        <f t="shared" si="13"/>
        <v>ปรับปรุง</v>
      </c>
      <c r="BK151" s="284">
        <f t="shared" si="18"/>
        <v>3</v>
      </c>
    </row>
    <row r="152" spans="1:63" ht="14.25" customHeight="1">
      <c r="A152" s="34">
        <f t="shared" si="30"/>
        <v>57</v>
      </c>
      <c r="B152" s="125" t="str">
        <f t="shared" si="30"/>
        <v xml:space="preserve">  </v>
      </c>
      <c r="C152" s="35" t="str">
        <f t="shared" si="32"/>
        <v xml:space="preserve">  </v>
      </c>
      <c r="D152" s="35" t="str">
        <f t="shared" si="32"/>
        <v xml:space="preserve">  </v>
      </c>
      <c r="E152" s="35" t="str">
        <f t="shared" si="32"/>
        <v xml:space="preserve">  </v>
      </c>
      <c r="F152" s="35" t="str">
        <f t="shared" si="32"/>
        <v xml:space="preserve">  </v>
      </c>
      <c r="G152" s="35" t="str">
        <f t="shared" si="32"/>
        <v xml:space="preserve">  </v>
      </c>
      <c r="H152" s="35" t="str">
        <f t="shared" si="32"/>
        <v xml:space="preserve">  </v>
      </c>
      <c r="I152" s="35" t="str">
        <f t="shared" si="32"/>
        <v xml:space="preserve">  </v>
      </c>
      <c r="J152" s="35" t="str">
        <f t="shared" si="32"/>
        <v xml:space="preserve">  </v>
      </c>
      <c r="K152" s="35" t="str">
        <f t="shared" si="32"/>
        <v xml:space="preserve">  </v>
      </c>
      <c r="L152" s="35" t="str">
        <f t="shared" si="32"/>
        <v xml:space="preserve">  </v>
      </c>
      <c r="M152" s="35" t="str">
        <f t="shared" si="32"/>
        <v xml:space="preserve">  </v>
      </c>
      <c r="N152" s="35" t="str">
        <f t="shared" si="32"/>
        <v xml:space="preserve">  </v>
      </c>
      <c r="O152" s="35" t="str">
        <f t="shared" si="32"/>
        <v xml:space="preserve">  </v>
      </c>
      <c r="P152" s="35" t="str">
        <f t="shared" si="32"/>
        <v xml:space="preserve">  </v>
      </c>
      <c r="Q152" s="35" t="str">
        <f t="shared" si="32"/>
        <v xml:space="preserve">  </v>
      </c>
      <c r="R152" s="35" t="str">
        <f t="shared" si="32"/>
        <v xml:space="preserve">  </v>
      </c>
      <c r="S152" s="35" t="str">
        <f t="shared" si="32"/>
        <v xml:space="preserve">  </v>
      </c>
      <c r="T152" s="35" t="str">
        <f t="shared" si="32"/>
        <v xml:space="preserve">  </v>
      </c>
      <c r="U152" s="35" t="str">
        <f t="shared" si="32"/>
        <v xml:space="preserve">  </v>
      </c>
      <c r="V152" s="35" t="str">
        <f t="shared" si="32"/>
        <v xml:space="preserve">  </v>
      </c>
      <c r="W152" s="35" t="str">
        <f t="shared" si="32"/>
        <v xml:space="preserve">  </v>
      </c>
      <c r="X152" s="35" t="str">
        <f t="shared" si="32"/>
        <v xml:space="preserve">  </v>
      </c>
      <c r="Y152" s="35" t="str">
        <f t="shared" si="32"/>
        <v xml:space="preserve">  </v>
      </c>
      <c r="Z152" s="35" t="str">
        <f t="shared" si="32"/>
        <v xml:space="preserve">  </v>
      </c>
      <c r="AA152" s="35" t="str">
        <f t="shared" si="32"/>
        <v xml:space="preserve">  </v>
      </c>
      <c r="AB152" s="35" t="str">
        <f t="shared" si="32"/>
        <v xml:space="preserve">  </v>
      </c>
      <c r="AC152" s="35" t="str">
        <f t="shared" si="32"/>
        <v xml:space="preserve">  </v>
      </c>
      <c r="AD152" s="35" t="str">
        <f t="shared" si="32"/>
        <v xml:space="preserve">  </v>
      </c>
      <c r="AE152" s="35" t="str">
        <f t="shared" si="32"/>
        <v xml:space="preserve">  </v>
      </c>
      <c r="AF152" s="35" t="str">
        <f t="shared" si="31"/>
        <v xml:space="preserve">  </v>
      </c>
      <c r="AG152" s="35" t="str">
        <f t="shared" si="31"/>
        <v xml:space="preserve">  </v>
      </c>
      <c r="AH152" s="35" t="str">
        <f t="shared" si="31"/>
        <v xml:space="preserve">  </v>
      </c>
      <c r="AI152" s="35" t="str">
        <f t="shared" si="31"/>
        <v xml:space="preserve">  </v>
      </c>
      <c r="AJ152" s="35" t="str">
        <f t="shared" si="31"/>
        <v xml:space="preserve">  </v>
      </c>
      <c r="AK152" s="35" t="str">
        <f t="shared" si="31"/>
        <v xml:space="preserve">  </v>
      </c>
      <c r="AL152" s="35" t="str">
        <f t="shared" si="31"/>
        <v xml:space="preserve">  </v>
      </c>
      <c r="AM152" s="35" t="str">
        <f t="shared" si="31"/>
        <v xml:space="preserve">  </v>
      </c>
      <c r="AN152" s="35" t="str">
        <f t="shared" si="31"/>
        <v xml:space="preserve">  </v>
      </c>
      <c r="AO152" s="35" t="str">
        <f t="shared" si="31"/>
        <v xml:space="preserve">  </v>
      </c>
      <c r="AP152" s="35" t="str">
        <f t="shared" si="31"/>
        <v xml:space="preserve">  </v>
      </c>
      <c r="AQ152" s="227"/>
      <c r="AR152" s="227"/>
      <c r="AS152" s="227"/>
      <c r="AT152" s="227"/>
      <c r="AU152" s="227"/>
      <c r="AV152" s="227"/>
      <c r="AW152" s="227"/>
      <c r="AX152" s="227"/>
      <c r="AY152" s="227"/>
      <c r="AZ152" s="227"/>
      <c r="BA152" s="227"/>
      <c r="BB152" s="227"/>
      <c r="BD152" s="277">
        <f t="shared" si="14"/>
        <v>0</v>
      </c>
      <c r="BE152" s="278">
        <f t="shared" si="15"/>
        <v>0</v>
      </c>
      <c r="BF152" s="279">
        <f t="shared" si="16"/>
        <v>0</v>
      </c>
      <c r="BG152" s="280"/>
      <c r="BH152" s="281"/>
      <c r="BI152" s="282">
        <f t="shared" si="17"/>
        <v>0</v>
      </c>
      <c r="BJ152" s="283" t="str">
        <f t="shared" si="13"/>
        <v>ปรับปรุง</v>
      </c>
      <c r="BK152" s="284">
        <f t="shared" si="18"/>
        <v>3</v>
      </c>
    </row>
    <row r="153" spans="1:63" ht="14.25" customHeight="1">
      <c r="A153" s="34">
        <f t="shared" si="30"/>
        <v>58</v>
      </c>
      <c r="B153" s="125" t="str">
        <f t="shared" si="30"/>
        <v xml:space="preserve">  </v>
      </c>
      <c r="C153" s="35" t="str">
        <f t="shared" si="32"/>
        <v xml:space="preserve">  </v>
      </c>
      <c r="D153" s="35" t="str">
        <f t="shared" si="32"/>
        <v xml:space="preserve">  </v>
      </c>
      <c r="E153" s="35" t="str">
        <f t="shared" si="32"/>
        <v xml:space="preserve">  </v>
      </c>
      <c r="F153" s="35" t="str">
        <f t="shared" si="32"/>
        <v xml:space="preserve">  </v>
      </c>
      <c r="G153" s="35" t="str">
        <f t="shared" si="32"/>
        <v xml:space="preserve">  </v>
      </c>
      <c r="H153" s="35" t="str">
        <f t="shared" si="32"/>
        <v xml:space="preserve">  </v>
      </c>
      <c r="I153" s="35" t="str">
        <f t="shared" si="32"/>
        <v xml:space="preserve">  </v>
      </c>
      <c r="J153" s="35" t="str">
        <f t="shared" si="32"/>
        <v xml:space="preserve">  </v>
      </c>
      <c r="K153" s="35" t="str">
        <f t="shared" si="32"/>
        <v xml:space="preserve">  </v>
      </c>
      <c r="L153" s="35" t="str">
        <f t="shared" si="32"/>
        <v xml:space="preserve">  </v>
      </c>
      <c r="M153" s="35" t="str">
        <f t="shared" si="32"/>
        <v xml:space="preserve">  </v>
      </c>
      <c r="N153" s="35" t="str">
        <f t="shared" si="32"/>
        <v xml:space="preserve">  </v>
      </c>
      <c r="O153" s="35" t="str">
        <f t="shared" si="32"/>
        <v xml:space="preserve">  </v>
      </c>
      <c r="P153" s="35" t="str">
        <f t="shared" si="32"/>
        <v xml:space="preserve">  </v>
      </c>
      <c r="Q153" s="35" t="str">
        <f t="shared" si="32"/>
        <v xml:space="preserve">  </v>
      </c>
      <c r="R153" s="35" t="str">
        <f t="shared" si="32"/>
        <v xml:space="preserve">  </v>
      </c>
      <c r="S153" s="35" t="str">
        <f t="shared" si="32"/>
        <v xml:space="preserve">  </v>
      </c>
      <c r="T153" s="35" t="str">
        <f t="shared" si="32"/>
        <v xml:space="preserve">  </v>
      </c>
      <c r="U153" s="35" t="str">
        <f t="shared" si="32"/>
        <v xml:space="preserve">  </v>
      </c>
      <c r="V153" s="35" t="str">
        <f t="shared" si="32"/>
        <v xml:space="preserve">  </v>
      </c>
      <c r="W153" s="35" t="str">
        <f t="shared" si="32"/>
        <v xml:space="preserve">  </v>
      </c>
      <c r="X153" s="35" t="str">
        <f t="shared" si="32"/>
        <v xml:space="preserve">  </v>
      </c>
      <c r="Y153" s="35" t="str">
        <f t="shared" si="32"/>
        <v xml:space="preserve">  </v>
      </c>
      <c r="Z153" s="35" t="str">
        <f t="shared" si="32"/>
        <v xml:space="preserve">  </v>
      </c>
      <c r="AA153" s="35" t="str">
        <f t="shared" si="32"/>
        <v xml:space="preserve">  </v>
      </c>
      <c r="AB153" s="35" t="str">
        <f t="shared" si="32"/>
        <v xml:space="preserve">  </v>
      </c>
      <c r="AC153" s="35" t="str">
        <f t="shared" si="32"/>
        <v xml:space="preserve">  </v>
      </c>
      <c r="AD153" s="35" t="str">
        <f t="shared" si="32"/>
        <v xml:space="preserve">  </v>
      </c>
      <c r="AE153" s="35" t="str">
        <f t="shared" si="32"/>
        <v xml:space="preserve">  </v>
      </c>
      <c r="AF153" s="35" t="str">
        <f t="shared" si="31"/>
        <v xml:space="preserve">  </v>
      </c>
      <c r="AG153" s="35" t="str">
        <f t="shared" si="31"/>
        <v xml:space="preserve">  </v>
      </c>
      <c r="AH153" s="35" t="str">
        <f t="shared" si="31"/>
        <v xml:space="preserve">  </v>
      </c>
      <c r="AI153" s="35" t="str">
        <f t="shared" si="31"/>
        <v xml:space="preserve">  </v>
      </c>
      <c r="AJ153" s="35" t="str">
        <f t="shared" si="31"/>
        <v xml:space="preserve">  </v>
      </c>
      <c r="AK153" s="35" t="str">
        <f t="shared" si="31"/>
        <v xml:space="preserve">  </v>
      </c>
      <c r="AL153" s="35" t="str">
        <f t="shared" si="31"/>
        <v xml:space="preserve">  </v>
      </c>
      <c r="AM153" s="35" t="str">
        <f t="shared" si="31"/>
        <v xml:space="preserve">  </v>
      </c>
      <c r="AN153" s="35" t="str">
        <f t="shared" si="31"/>
        <v xml:space="preserve">  </v>
      </c>
      <c r="AO153" s="35" t="str">
        <f t="shared" si="31"/>
        <v xml:space="preserve">  </v>
      </c>
      <c r="AP153" s="35" t="str">
        <f t="shared" si="31"/>
        <v xml:space="preserve">  </v>
      </c>
      <c r="AQ153" s="227"/>
      <c r="AR153" s="227"/>
      <c r="AS153" s="227"/>
      <c r="AT153" s="227"/>
      <c r="AU153" s="227"/>
      <c r="AV153" s="227"/>
      <c r="AW153" s="227"/>
      <c r="AX153" s="227"/>
      <c r="AY153" s="227"/>
      <c r="AZ153" s="227"/>
      <c r="BA153" s="227"/>
      <c r="BB153" s="227"/>
      <c r="BD153" s="277">
        <f t="shared" si="14"/>
        <v>0</v>
      </c>
      <c r="BE153" s="278">
        <f t="shared" si="15"/>
        <v>0</v>
      </c>
      <c r="BF153" s="279">
        <f t="shared" si="16"/>
        <v>0</v>
      </c>
      <c r="BG153" s="280"/>
      <c r="BH153" s="281"/>
      <c r="BI153" s="282">
        <f t="shared" si="17"/>
        <v>0</v>
      </c>
      <c r="BJ153" s="283" t="str">
        <f t="shared" si="13"/>
        <v>ปรับปรุง</v>
      </c>
      <c r="BK153" s="284">
        <f t="shared" si="18"/>
        <v>3</v>
      </c>
    </row>
    <row r="154" spans="1:63" ht="14.25" customHeight="1">
      <c r="A154" s="34">
        <f t="shared" si="30"/>
        <v>59</v>
      </c>
      <c r="B154" s="125" t="str">
        <f t="shared" si="30"/>
        <v xml:space="preserve">  </v>
      </c>
      <c r="C154" s="35" t="str">
        <f t="shared" si="32"/>
        <v xml:space="preserve">  </v>
      </c>
      <c r="D154" s="35" t="str">
        <f t="shared" si="32"/>
        <v xml:space="preserve">  </v>
      </c>
      <c r="E154" s="35" t="str">
        <f t="shared" si="32"/>
        <v xml:space="preserve">  </v>
      </c>
      <c r="F154" s="35" t="str">
        <f t="shared" si="32"/>
        <v xml:space="preserve">  </v>
      </c>
      <c r="G154" s="35" t="str">
        <f t="shared" si="32"/>
        <v xml:space="preserve">  </v>
      </c>
      <c r="H154" s="35" t="str">
        <f t="shared" si="32"/>
        <v xml:space="preserve">  </v>
      </c>
      <c r="I154" s="35" t="str">
        <f t="shared" si="32"/>
        <v xml:space="preserve">  </v>
      </c>
      <c r="J154" s="35" t="str">
        <f t="shared" si="32"/>
        <v xml:space="preserve">  </v>
      </c>
      <c r="K154" s="35" t="str">
        <f t="shared" si="32"/>
        <v xml:space="preserve">  </v>
      </c>
      <c r="L154" s="35" t="str">
        <f t="shared" si="32"/>
        <v xml:space="preserve">  </v>
      </c>
      <c r="M154" s="35" t="str">
        <f t="shared" si="32"/>
        <v xml:space="preserve">  </v>
      </c>
      <c r="N154" s="35" t="str">
        <f t="shared" si="32"/>
        <v xml:space="preserve">  </v>
      </c>
      <c r="O154" s="35" t="str">
        <f t="shared" si="32"/>
        <v xml:space="preserve">  </v>
      </c>
      <c r="P154" s="35" t="str">
        <f t="shared" si="32"/>
        <v xml:space="preserve">  </v>
      </c>
      <c r="Q154" s="35" t="str">
        <f t="shared" si="32"/>
        <v xml:space="preserve">  </v>
      </c>
      <c r="R154" s="35" t="str">
        <f t="shared" si="32"/>
        <v xml:space="preserve">  </v>
      </c>
      <c r="S154" s="35" t="str">
        <f t="shared" si="32"/>
        <v xml:space="preserve">  </v>
      </c>
      <c r="T154" s="35" t="str">
        <f t="shared" si="32"/>
        <v xml:space="preserve">  </v>
      </c>
      <c r="U154" s="35" t="str">
        <f t="shared" si="32"/>
        <v xml:space="preserve">  </v>
      </c>
      <c r="V154" s="35" t="str">
        <f t="shared" si="32"/>
        <v xml:space="preserve">  </v>
      </c>
      <c r="W154" s="35" t="str">
        <f t="shared" si="32"/>
        <v xml:space="preserve">  </v>
      </c>
      <c r="X154" s="35" t="str">
        <f t="shared" si="32"/>
        <v xml:space="preserve">  </v>
      </c>
      <c r="Y154" s="35" t="str">
        <f t="shared" si="32"/>
        <v xml:space="preserve">  </v>
      </c>
      <c r="Z154" s="35" t="str">
        <f t="shared" si="32"/>
        <v xml:space="preserve">  </v>
      </c>
      <c r="AA154" s="35" t="str">
        <f t="shared" si="32"/>
        <v xml:space="preserve">  </v>
      </c>
      <c r="AB154" s="35" t="str">
        <f t="shared" si="32"/>
        <v xml:space="preserve">  </v>
      </c>
      <c r="AC154" s="35" t="str">
        <f t="shared" si="32"/>
        <v xml:space="preserve">  </v>
      </c>
      <c r="AD154" s="35" t="str">
        <f t="shared" si="32"/>
        <v xml:space="preserve">  </v>
      </c>
      <c r="AE154" s="35" t="str">
        <f t="shared" si="32"/>
        <v xml:space="preserve">  </v>
      </c>
      <c r="AF154" s="35" t="str">
        <f t="shared" si="31"/>
        <v xml:space="preserve">  </v>
      </c>
      <c r="AG154" s="35" t="str">
        <f t="shared" si="31"/>
        <v xml:space="preserve">  </v>
      </c>
      <c r="AH154" s="35" t="str">
        <f t="shared" si="31"/>
        <v xml:space="preserve">  </v>
      </c>
      <c r="AI154" s="35" t="str">
        <f t="shared" si="31"/>
        <v xml:space="preserve">  </v>
      </c>
      <c r="AJ154" s="35" t="str">
        <f t="shared" si="31"/>
        <v xml:space="preserve">  </v>
      </c>
      <c r="AK154" s="35" t="str">
        <f t="shared" si="31"/>
        <v xml:space="preserve">  </v>
      </c>
      <c r="AL154" s="35" t="str">
        <f t="shared" si="31"/>
        <v xml:space="preserve">  </v>
      </c>
      <c r="AM154" s="35" t="str">
        <f t="shared" si="31"/>
        <v xml:space="preserve">  </v>
      </c>
      <c r="AN154" s="35" t="str">
        <f t="shared" si="31"/>
        <v xml:space="preserve">  </v>
      </c>
      <c r="AO154" s="35" t="str">
        <f t="shared" si="31"/>
        <v xml:space="preserve">  </v>
      </c>
      <c r="AP154" s="35" t="str">
        <f t="shared" si="31"/>
        <v xml:space="preserve">  </v>
      </c>
      <c r="AQ154" s="227"/>
      <c r="AR154" s="227"/>
      <c r="AS154" s="227"/>
      <c r="AT154" s="227"/>
      <c r="AU154" s="227"/>
      <c r="AV154" s="227"/>
      <c r="AW154" s="227"/>
      <c r="AX154" s="227"/>
      <c r="AY154" s="227"/>
      <c r="AZ154" s="227"/>
      <c r="BA154" s="227"/>
      <c r="BB154" s="227"/>
      <c r="BD154" s="277">
        <f t="shared" si="14"/>
        <v>0</v>
      </c>
      <c r="BE154" s="278">
        <f t="shared" si="15"/>
        <v>0</v>
      </c>
      <c r="BF154" s="279">
        <f t="shared" si="16"/>
        <v>0</v>
      </c>
      <c r="BG154" s="280"/>
      <c r="BH154" s="281"/>
      <c r="BI154" s="282">
        <f t="shared" si="17"/>
        <v>0</v>
      </c>
      <c r="BJ154" s="283" t="str">
        <f t="shared" si="13"/>
        <v>ปรับปรุง</v>
      </c>
      <c r="BK154" s="284">
        <f t="shared" si="18"/>
        <v>3</v>
      </c>
    </row>
    <row r="155" spans="1:63" ht="14.25" customHeight="1">
      <c r="A155" s="37">
        <f t="shared" si="30"/>
        <v>60</v>
      </c>
      <c r="B155" s="146" t="str">
        <f t="shared" si="30"/>
        <v xml:space="preserve">  </v>
      </c>
      <c r="C155" s="35" t="str">
        <f t="shared" si="32"/>
        <v xml:space="preserve">  </v>
      </c>
      <c r="D155" s="35" t="str">
        <f t="shared" si="32"/>
        <v xml:space="preserve">  </v>
      </c>
      <c r="E155" s="35" t="str">
        <f t="shared" si="32"/>
        <v xml:space="preserve">  </v>
      </c>
      <c r="F155" s="35" t="str">
        <f t="shared" si="32"/>
        <v xml:space="preserve">  </v>
      </c>
      <c r="G155" s="35" t="str">
        <f t="shared" si="32"/>
        <v xml:space="preserve">  </v>
      </c>
      <c r="H155" s="35" t="str">
        <f t="shared" si="32"/>
        <v xml:space="preserve">  </v>
      </c>
      <c r="I155" s="35" t="str">
        <f t="shared" si="32"/>
        <v xml:space="preserve">  </v>
      </c>
      <c r="J155" s="35" t="str">
        <f t="shared" si="32"/>
        <v xml:space="preserve">  </v>
      </c>
      <c r="K155" s="35" t="str">
        <f t="shared" si="32"/>
        <v xml:space="preserve">  </v>
      </c>
      <c r="L155" s="35" t="str">
        <f t="shared" si="32"/>
        <v xml:space="preserve">  </v>
      </c>
      <c r="M155" s="35" t="str">
        <f t="shared" si="32"/>
        <v xml:space="preserve">  </v>
      </c>
      <c r="N155" s="35" t="str">
        <f t="shared" si="32"/>
        <v xml:space="preserve">  </v>
      </c>
      <c r="O155" s="35" t="str">
        <f t="shared" si="32"/>
        <v xml:space="preserve">  </v>
      </c>
      <c r="P155" s="35" t="str">
        <f t="shared" si="32"/>
        <v xml:space="preserve">  </v>
      </c>
      <c r="Q155" s="35" t="str">
        <f t="shared" si="32"/>
        <v xml:space="preserve">  </v>
      </c>
      <c r="R155" s="35" t="str">
        <f t="shared" si="32"/>
        <v xml:space="preserve">  </v>
      </c>
      <c r="S155" s="35" t="str">
        <f t="shared" si="32"/>
        <v xml:space="preserve">  </v>
      </c>
      <c r="T155" s="35" t="str">
        <f t="shared" si="32"/>
        <v xml:space="preserve">  </v>
      </c>
      <c r="U155" s="35" t="str">
        <f t="shared" si="32"/>
        <v xml:space="preserve">  </v>
      </c>
      <c r="V155" s="35" t="str">
        <f t="shared" si="32"/>
        <v xml:space="preserve">  </v>
      </c>
      <c r="W155" s="35" t="str">
        <f t="shared" si="32"/>
        <v xml:space="preserve">  </v>
      </c>
      <c r="X155" s="35" t="str">
        <f t="shared" si="32"/>
        <v xml:space="preserve">  </v>
      </c>
      <c r="Y155" s="35" t="str">
        <f t="shared" si="32"/>
        <v xml:space="preserve">  </v>
      </c>
      <c r="Z155" s="35" t="str">
        <f t="shared" si="32"/>
        <v xml:space="preserve">  </v>
      </c>
      <c r="AA155" s="35" t="str">
        <f t="shared" si="32"/>
        <v xml:space="preserve">  </v>
      </c>
      <c r="AB155" s="35" t="str">
        <f t="shared" si="32"/>
        <v xml:space="preserve">  </v>
      </c>
      <c r="AC155" s="35" t="str">
        <f t="shared" si="32"/>
        <v xml:space="preserve">  </v>
      </c>
      <c r="AD155" s="35" t="str">
        <f t="shared" si="32"/>
        <v xml:space="preserve">  </v>
      </c>
      <c r="AE155" s="35" t="str">
        <f t="shared" si="32"/>
        <v xml:space="preserve">  </v>
      </c>
      <c r="AF155" s="35" t="str">
        <f t="shared" si="31"/>
        <v xml:space="preserve">  </v>
      </c>
      <c r="AG155" s="35" t="str">
        <f t="shared" si="31"/>
        <v xml:space="preserve">  </v>
      </c>
      <c r="AH155" s="35" t="str">
        <f t="shared" si="31"/>
        <v xml:space="preserve">  </v>
      </c>
      <c r="AI155" s="35" t="str">
        <f t="shared" si="31"/>
        <v xml:space="preserve">  </v>
      </c>
      <c r="AJ155" s="35" t="str">
        <f t="shared" si="31"/>
        <v xml:space="preserve">  </v>
      </c>
      <c r="AK155" s="35" t="str">
        <f t="shared" si="31"/>
        <v xml:space="preserve">  </v>
      </c>
      <c r="AL155" s="35" t="str">
        <f t="shared" si="31"/>
        <v xml:space="preserve">  </v>
      </c>
      <c r="AM155" s="35" t="str">
        <f t="shared" si="31"/>
        <v xml:space="preserve">  </v>
      </c>
      <c r="AN155" s="35" t="str">
        <f t="shared" si="31"/>
        <v xml:space="preserve">  </v>
      </c>
      <c r="AO155" s="35" t="str">
        <f t="shared" si="31"/>
        <v xml:space="preserve">  </v>
      </c>
      <c r="AP155" s="35" t="str">
        <f t="shared" si="31"/>
        <v xml:space="preserve">  </v>
      </c>
      <c r="AQ155" s="227"/>
      <c r="AR155" s="227"/>
      <c r="AS155" s="227"/>
      <c r="AT155" s="227"/>
      <c r="AU155" s="227"/>
      <c r="AV155" s="227"/>
      <c r="AW155" s="227"/>
      <c r="AX155" s="227"/>
      <c r="AY155" s="227"/>
      <c r="AZ155" s="227"/>
      <c r="BA155" s="227"/>
      <c r="BB155" s="227"/>
      <c r="BD155" s="285">
        <f t="shared" si="14"/>
        <v>0</v>
      </c>
      <c r="BE155" s="286">
        <f t="shared" si="15"/>
        <v>0</v>
      </c>
      <c r="BF155" s="287">
        <f t="shared" si="16"/>
        <v>0</v>
      </c>
      <c r="BG155" s="288"/>
      <c r="BH155" s="289"/>
      <c r="BI155" s="290">
        <f t="shared" si="17"/>
        <v>0</v>
      </c>
      <c r="BJ155" s="291" t="str">
        <f t="shared" si="13"/>
        <v>ปรับปรุง</v>
      </c>
      <c r="BK155" s="292">
        <f t="shared" si="18"/>
        <v>3</v>
      </c>
    </row>
    <row r="156" spans="1:63" ht="33.75" customHeight="1">
      <c r="A156" s="381" t="s">
        <v>5</v>
      </c>
      <c r="B156" s="381"/>
      <c r="C156" s="39">
        <f>SUM(C96:C155)</f>
        <v>2.5</v>
      </c>
      <c r="D156" s="39">
        <f t="shared" ref="D156:AP156" si="33">SUM(D96:D155)</f>
        <v>2.5</v>
      </c>
      <c r="E156" s="39">
        <f t="shared" si="33"/>
        <v>2.5</v>
      </c>
      <c r="F156" s="39">
        <f t="shared" si="33"/>
        <v>2.5</v>
      </c>
      <c r="G156" s="39">
        <f t="shared" si="33"/>
        <v>2.5</v>
      </c>
      <c r="H156" s="39">
        <f t="shared" si="33"/>
        <v>5</v>
      </c>
      <c r="I156" s="39">
        <f t="shared" si="33"/>
        <v>2.5</v>
      </c>
      <c r="J156" s="39">
        <f t="shared" si="33"/>
        <v>2.5</v>
      </c>
      <c r="K156" s="39">
        <f t="shared" si="33"/>
        <v>2.5</v>
      </c>
      <c r="L156" s="39">
        <f t="shared" si="33"/>
        <v>5</v>
      </c>
      <c r="M156" s="39">
        <f t="shared" si="33"/>
        <v>5</v>
      </c>
      <c r="N156" s="39">
        <f t="shared" si="33"/>
        <v>2.5</v>
      </c>
      <c r="O156" s="39">
        <f t="shared" si="33"/>
        <v>2.5</v>
      </c>
      <c r="P156" s="39">
        <f t="shared" si="33"/>
        <v>2.5</v>
      </c>
      <c r="Q156" s="39">
        <f t="shared" si="33"/>
        <v>2.5</v>
      </c>
      <c r="R156" s="39">
        <f t="shared" si="33"/>
        <v>2.5</v>
      </c>
      <c r="S156" s="39">
        <f t="shared" si="33"/>
        <v>2.5</v>
      </c>
      <c r="T156" s="39">
        <f t="shared" si="33"/>
        <v>5</v>
      </c>
      <c r="U156" s="39">
        <f t="shared" si="33"/>
        <v>2.5</v>
      </c>
      <c r="V156" s="39">
        <f t="shared" si="33"/>
        <v>2.5</v>
      </c>
      <c r="W156" s="39">
        <f t="shared" si="33"/>
        <v>2.5</v>
      </c>
      <c r="X156" s="39">
        <f t="shared" si="33"/>
        <v>2.5</v>
      </c>
      <c r="Y156" s="39">
        <f t="shared" si="33"/>
        <v>5</v>
      </c>
      <c r="Z156" s="39">
        <f t="shared" si="33"/>
        <v>2.5</v>
      </c>
      <c r="AA156" s="39">
        <f t="shared" si="33"/>
        <v>2.5</v>
      </c>
      <c r="AB156" s="39">
        <f t="shared" si="33"/>
        <v>2.5</v>
      </c>
      <c r="AC156" s="39">
        <f t="shared" si="33"/>
        <v>5</v>
      </c>
      <c r="AD156" s="39">
        <f t="shared" si="33"/>
        <v>5</v>
      </c>
      <c r="AE156" s="39">
        <f t="shared" si="33"/>
        <v>5</v>
      </c>
      <c r="AF156" s="39">
        <f t="shared" si="33"/>
        <v>2.5</v>
      </c>
      <c r="AG156" s="39">
        <f t="shared" si="33"/>
        <v>2.5</v>
      </c>
      <c r="AH156" s="39">
        <f t="shared" si="33"/>
        <v>2.5</v>
      </c>
      <c r="AI156" s="39">
        <f t="shared" si="33"/>
        <v>2.5</v>
      </c>
      <c r="AJ156" s="39">
        <f t="shared" si="33"/>
        <v>5</v>
      </c>
      <c r="AK156" s="39">
        <f t="shared" si="33"/>
        <v>5</v>
      </c>
      <c r="AL156" s="39">
        <f t="shared" si="33"/>
        <v>2.5</v>
      </c>
      <c r="AM156" s="39">
        <f t="shared" si="33"/>
        <v>2.5</v>
      </c>
      <c r="AN156" s="39">
        <f t="shared" si="33"/>
        <v>2.5</v>
      </c>
      <c r="AO156" s="39">
        <f t="shared" si="33"/>
        <v>2.5</v>
      </c>
      <c r="AP156" s="39">
        <f t="shared" si="33"/>
        <v>2.5</v>
      </c>
      <c r="AQ156" s="227"/>
      <c r="AR156" s="227"/>
      <c r="AS156" s="227"/>
      <c r="AT156" s="227"/>
      <c r="AU156" s="227"/>
      <c r="AV156" s="227"/>
      <c r="AW156" s="227"/>
      <c r="AX156" s="227"/>
      <c r="AY156" s="227"/>
      <c r="AZ156" s="227"/>
      <c r="BA156" s="227"/>
      <c r="BB156" s="227"/>
      <c r="BD156" s="218">
        <f t="shared" ref="BD156:BI156" si="34">SUM(BD96:BD155)</f>
        <v>97.5</v>
      </c>
      <c r="BE156" s="218">
        <f t="shared" si="34"/>
        <v>22.5</v>
      </c>
      <c r="BF156" s="218">
        <f t="shared" si="34"/>
        <v>5</v>
      </c>
      <c r="BG156" s="218"/>
      <c r="BH156" s="218"/>
      <c r="BI156" s="218">
        <f t="shared" si="34"/>
        <v>125</v>
      </c>
      <c r="BJ156" s="348"/>
      <c r="BK156" s="348"/>
    </row>
    <row r="157" spans="1:63" ht="30" customHeight="1">
      <c r="A157" s="373" t="s">
        <v>8</v>
      </c>
      <c r="B157" s="373"/>
      <c r="C157" s="40">
        <f t="shared" ref="C157:AP157" si="35">(C156*100)/(C6*$A$75)</f>
        <v>4.5454545454545459</v>
      </c>
      <c r="D157" s="40">
        <f t="shared" si="35"/>
        <v>4.5454545454545459</v>
      </c>
      <c r="E157" s="40">
        <f t="shared" si="35"/>
        <v>4.5454545454545459</v>
      </c>
      <c r="F157" s="40">
        <f t="shared" si="35"/>
        <v>4.5454545454545459</v>
      </c>
      <c r="G157" s="40">
        <f t="shared" si="35"/>
        <v>4.5454545454545459</v>
      </c>
      <c r="H157" s="40">
        <f t="shared" si="35"/>
        <v>9.0909090909090917</v>
      </c>
      <c r="I157" s="40">
        <f t="shared" si="35"/>
        <v>4.5454545454545459</v>
      </c>
      <c r="J157" s="40">
        <f t="shared" si="35"/>
        <v>4.5454545454545459</v>
      </c>
      <c r="K157" s="40">
        <f t="shared" si="35"/>
        <v>4.5454545454545459</v>
      </c>
      <c r="L157" s="40">
        <f t="shared" si="35"/>
        <v>9.0909090909090917</v>
      </c>
      <c r="M157" s="40">
        <f t="shared" si="35"/>
        <v>9.0909090909090917</v>
      </c>
      <c r="N157" s="40">
        <f t="shared" si="35"/>
        <v>4.5454545454545459</v>
      </c>
      <c r="O157" s="40">
        <f t="shared" si="35"/>
        <v>4.5454545454545459</v>
      </c>
      <c r="P157" s="40">
        <f t="shared" si="35"/>
        <v>4.5454545454545459</v>
      </c>
      <c r="Q157" s="40">
        <f t="shared" si="35"/>
        <v>4.5454545454545459</v>
      </c>
      <c r="R157" s="40">
        <f t="shared" si="35"/>
        <v>4.5454545454545459</v>
      </c>
      <c r="S157" s="40">
        <f t="shared" si="35"/>
        <v>4.5454545454545459</v>
      </c>
      <c r="T157" s="40">
        <f t="shared" si="35"/>
        <v>9.0909090909090917</v>
      </c>
      <c r="U157" s="40">
        <f t="shared" si="35"/>
        <v>4.5454545454545459</v>
      </c>
      <c r="V157" s="40">
        <f t="shared" si="35"/>
        <v>4.5454545454545459</v>
      </c>
      <c r="W157" s="40">
        <f t="shared" si="35"/>
        <v>4.5454545454545459</v>
      </c>
      <c r="X157" s="40">
        <f t="shared" si="35"/>
        <v>4.5454545454545459</v>
      </c>
      <c r="Y157" s="40">
        <f t="shared" si="35"/>
        <v>9.0909090909090917</v>
      </c>
      <c r="Z157" s="40">
        <f t="shared" si="35"/>
        <v>4.5454545454545459</v>
      </c>
      <c r="AA157" s="40">
        <f t="shared" si="35"/>
        <v>4.5454545454545459</v>
      </c>
      <c r="AB157" s="40">
        <f t="shared" si="35"/>
        <v>4.5454545454545459</v>
      </c>
      <c r="AC157" s="40">
        <f t="shared" si="35"/>
        <v>9.0909090909090917</v>
      </c>
      <c r="AD157" s="40">
        <f t="shared" si="35"/>
        <v>9.0909090909090917</v>
      </c>
      <c r="AE157" s="40">
        <f t="shared" si="35"/>
        <v>9.0909090909090917</v>
      </c>
      <c r="AF157" s="40">
        <f t="shared" si="35"/>
        <v>4.5454545454545459</v>
      </c>
      <c r="AG157" s="40">
        <f t="shared" si="35"/>
        <v>4.5454545454545459</v>
      </c>
      <c r="AH157" s="40">
        <f t="shared" si="35"/>
        <v>4.5454545454545459</v>
      </c>
      <c r="AI157" s="40">
        <f t="shared" si="35"/>
        <v>4.5454545454545459</v>
      </c>
      <c r="AJ157" s="40">
        <f t="shared" si="35"/>
        <v>9.0909090909090917</v>
      </c>
      <c r="AK157" s="40">
        <f t="shared" si="35"/>
        <v>9.0909090909090917</v>
      </c>
      <c r="AL157" s="40">
        <f t="shared" si="35"/>
        <v>4.5454545454545459</v>
      </c>
      <c r="AM157" s="40">
        <f t="shared" si="35"/>
        <v>4.5454545454545459</v>
      </c>
      <c r="AN157" s="40">
        <f t="shared" si="35"/>
        <v>4.5454545454545459</v>
      </c>
      <c r="AO157" s="40">
        <f t="shared" si="35"/>
        <v>4.5454545454545459</v>
      </c>
      <c r="AP157" s="40">
        <f t="shared" si="35"/>
        <v>4.5454545454545459</v>
      </c>
      <c r="AQ157" s="227"/>
      <c r="AR157" s="227"/>
      <c r="AS157" s="227"/>
      <c r="AT157" s="227"/>
      <c r="AU157" s="227"/>
      <c r="AV157" s="227"/>
      <c r="AW157" s="227"/>
      <c r="AX157" s="227"/>
      <c r="AY157" s="227"/>
      <c r="AZ157" s="227"/>
      <c r="BA157" s="227"/>
      <c r="BB157" s="227"/>
      <c r="BD157" s="219">
        <f>(BD156*100)/(BD93*$A$75)</f>
        <v>5.7184750733137832</v>
      </c>
      <c r="BE157" s="219">
        <f>(BE156*100)/(BE93*$A$75)</f>
        <v>5.8441558441558445</v>
      </c>
      <c r="BF157" s="219">
        <f>(BF156*100)/(BF93*$A$75)</f>
        <v>4.5454545454545459</v>
      </c>
      <c r="BG157" s="219"/>
      <c r="BH157" s="219"/>
      <c r="BI157" s="219">
        <f>(BI156*100)/(BI93*$A$75)</f>
        <v>5.6818181818181817</v>
      </c>
      <c r="BJ157" s="348"/>
      <c r="BK157" s="348"/>
    </row>
  </sheetData>
  <sheetProtection password="8D30" sheet="1" objects="1" scenarios="1" formatCells="0" formatColumns="0" formatRows="0"/>
  <mergeCells count="27">
    <mergeCell ref="BK92:BK95"/>
    <mergeCell ref="BI94:BI95"/>
    <mergeCell ref="BJ156:BK157"/>
    <mergeCell ref="A90:X90"/>
    <mergeCell ref="A4:X4"/>
    <mergeCell ref="C5:AP5"/>
    <mergeCell ref="BJ92:BJ95"/>
    <mergeCell ref="A156:B156"/>
    <mergeCell ref="A157:B157"/>
    <mergeCell ref="A91:X91"/>
    <mergeCell ref="A92:A95"/>
    <mergeCell ref="C92:AP92"/>
    <mergeCell ref="BD91:BK91"/>
    <mergeCell ref="A2:X2"/>
    <mergeCell ref="A1:X1"/>
    <mergeCell ref="A89:X89"/>
    <mergeCell ref="A71:B71"/>
    <mergeCell ref="A72:B72"/>
    <mergeCell ref="A73:B73"/>
    <mergeCell ref="A74:B74"/>
    <mergeCell ref="A77:B77"/>
    <mergeCell ref="A79:B79"/>
    <mergeCell ref="A69:B69"/>
    <mergeCell ref="A70:B70"/>
    <mergeCell ref="A76:B76"/>
    <mergeCell ref="A3:X3"/>
    <mergeCell ref="A88:X88"/>
  </mergeCells>
  <conditionalFormatting sqref="C69:AP75 C96:BB155">
    <cfRule type="cellIs" dxfId="7" priority="10" operator="equal">
      <formula>0</formula>
    </cfRule>
  </conditionalFormatting>
  <conditionalFormatting sqref="C10:AP68">
    <cfRule type="cellIs" dxfId="6" priority="2" operator="equal">
      <formula>0</formula>
    </cfRule>
  </conditionalFormatting>
  <conditionalFormatting sqref="BK96:BK155">
    <cfRule type="cellIs" dxfId="5" priority="1" operator="equal">
      <formula>0</formula>
    </cfRule>
  </conditionalFormatting>
  <pageMargins left="0.25" right="0.25" top="0.75" bottom="0.75" header="0.3" footer="0.3"/>
  <pageSetup paperSize="9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62"/>
  <sheetViews>
    <sheetView showZeros="0" workbookViewId="0">
      <selection activeCell="E15" sqref="E15"/>
    </sheetView>
  </sheetViews>
  <sheetFormatPr defaultColWidth="0" defaultRowHeight="23.25" customHeight="1" zeroHeight="1"/>
  <cols>
    <col min="1" max="1" width="4.5703125" style="79" customWidth="1"/>
    <col min="2" max="2" width="29.42578125" style="79" customWidth="1"/>
    <col min="3" max="7" width="6.5703125" style="79" customWidth="1"/>
    <col min="8" max="8" width="6.5703125" style="78" customWidth="1"/>
    <col min="9" max="9" width="5.28515625" style="78" customWidth="1"/>
    <col min="10" max="10" width="3.85546875" style="78" customWidth="1"/>
    <col min="11" max="16384" width="9" style="78" hidden="1"/>
  </cols>
  <sheetData>
    <row r="1" spans="1:9">
      <c r="A1" s="398" t="str">
        <f>"ผลการทดสอบนักเรียนชั้น"&amp;Data!$D$21 &amp;"   "&amp;"จากการสอบ Pre O-NET  ปีการศึกษา"&amp;"   "&amp;Data!$D$22</f>
        <v>ผลการทดสอบนักเรียนชั้นประถมศึกษาปีที่ 6   จากการสอบ Pre O-NET  ปีการศึกษา   2558</v>
      </c>
      <c r="B1" s="398"/>
      <c r="C1" s="398"/>
      <c r="D1" s="398"/>
      <c r="E1" s="398"/>
      <c r="F1" s="398"/>
      <c r="G1" s="398"/>
      <c r="H1" s="398"/>
      <c r="I1" s="398"/>
    </row>
    <row r="2" spans="1:9">
      <c r="A2" s="398" t="str">
        <f>"โรงเรียน"&amp;Data!D24&amp;"   "&amp;"สำนักงานเขตพื้นที่การศึกษา"&amp;Data!$D$26</f>
        <v>โรงเรียนบ้านกุดโบสถ์   สำนักงานเขตพื้นที่การศึกษาประถมศึกษานครราชสีมา เขต 3</v>
      </c>
      <c r="B2" s="398"/>
      <c r="C2" s="398"/>
      <c r="D2" s="398"/>
      <c r="E2" s="398"/>
      <c r="F2" s="398"/>
      <c r="G2" s="398"/>
      <c r="H2" s="398"/>
      <c r="I2" s="398"/>
    </row>
    <row r="3" spans="1:9" hidden="1">
      <c r="A3" s="126"/>
      <c r="B3" s="126"/>
      <c r="C3" s="126"/>
      <c r="D3" s="126"/>
      <c r="E3" s="126"/>
      <c r="F3" s="126"/>
      <c r="G3" s="126"/>
      <c r="H3" s="126"/>
      <c r="I3" s="126"/>
    </row>
    <row r="4" spans="1:9" hidden="1">
      <c r="A4" s="126"/>
      <c r="B4" s="126"/>
      <c r="C4" s="126"/>
      <c r="D4" s="126"/>
      <c r="E4" s="126"/>
      <c r="F4" s="126"/>
      <c r="G4" s="126"/>
      <c r="H4" s="126"/>
      <c r="I4" s="126"/>
    </row>
    <row r="5" spans="1:9" hidden="1">
      <c r="A5" s="126"/>
      <c r="B5" s="126"/>
      <c r="C5" s="126"/>
      <c r="D5" s="126"/>
      <c r="E5" s="126"/>
      <c r="F5" s="126"/>
      <c r="G5" s="126"/>
      <c r="H5" s="126"/>
      <c r="I5" s="126"/>
    </row>
    <row r="6" spans="1:9" hidden="1">
      <c r="A6" s="126"/>
      <c r="B6" s="126"/>
      <c r="C6" s="126"/>
      <c r="D6" s="126"/>
      <c r="E6" s="126"/>
      <c r="F6" s="126"/>
      <c r="G6" s="126"/>
      <c r="H6" s="126"/>
      <c r="I6" s="126"/>
    </row>
    <row r="7" spans="1:9" ht="41.25" hidden="1" customHeight="1">
      <c r="A7" s="126"/>
      <c r="B7" s="126"/>
      <c r="C7" s="126"/>
      <c r="D7" s="126"/>
      <c r="E7" s="126"/>
      <c r="F7" s="126"/>
      <c r="G7" s="126"/>
      <c r="H7" s="90"/>
      <c r="I7" s="90"/>
    </row>
    <row r="8" spans="1:9" ht="60.75" customHeight="1">
      <c r="A8" s="91" t="s">
        <v>49</v>
      </c>
      <c r="B8" s="127" t="s">
        <v>59</v>
      </c>
      <c r="C8" s="92" t="s">
        <v>34</v>
      </c>
      <c r="D8" s="92" t="s">
        <v>35</v>
      </c>
      <c r="E8" s="92" t="s">
        <v>39</v>
      </c>
      <c r="F8" s="92" t="s">
        <v>36</v>
      </c>
      <c r="G8" s="92" t="s">
        <v>37</v>
      </c>
      <c r="H8" s="112" t="s">
        <v>60</v>
      </c>
      <c r="I8" s="92" t="s">
        <v>10</v>
      </c>
    </row>
    <row r="9" spans="1:9">
      <c r="A9" s="128">
        <f>ภาษาไทย6!A96</f>
        <v>1</v>
      </c>
      <c r="B9" s="129" t="str">
        <f>ภาษาไทย6!B96</f>
        <v>เด็กชายกิตติศักดิ์  อุวิทัต</v>
      </c>
      <c r="C9" s="130">
        <f>ภาษาไทย6!BI96</f>
        <v>100</v>
      </c>
      <c r="D9" s="130">
        <f>คณิต6!BI96</f>
        <v>100</v>
      </c>
      <c r="E9" s="130">
        <f>วิทย์6!BL96</f>
        <v>20</v>
      </c>
      <c r="F9" s="130">
        <f>สังคม6!BI96</f>
        <v>100</v>
      </c>
      <c r="G9" s="130">
        <f>อังกฤษ6!BI96</f>
        <v>100</v>
      </c>
      <c r="H9" s="131">
        <f>SUM(C9:G9)/5</f>
        <v>84</v>
      </c>
      <c r="I9" s="33">
        <f>RANK(H9,H$9:H$68)</f>
        <v>1</v>
      </c>
    </row>
    <row r="10" spans="1:9">
      <c r="A10" s="132">
        <f>ภาษาไทย6!A97</f>
        <v>2</v>
      </c>
      <c r="B10" s="133" t="str">
        <f>ภาษาไทย6!B97</f>
        <v>เด็กชายจักริน  แก้วนางรอง</v>
      </c>
      <c r="C10" s="134">
        <f>ภาษาไทย6!BI97</f>
        <v>28.5</v>
      </c>
      <c r="D10" s="134">
        <f>คณิต6!BI97</f>
        <v>12</v>
      </c>
      <c r="E10" s="134">
        <f>วิทย์6!BL97</f>
        <v>15</v>
      </c>
      <c r="F10" s="134">
        <f>สังคม6!BI97</f>
        <v>20</v>
      </c>
      <c r="G10" s="134">
        <f>อังกฤษ6!BI97</f>
        <v>25</v>
      </c>
      <c r="H10" s="135">
        <f t="shared" ref="H10:H68" si="0">SUM(C10:G10)/5</f>
        <v>20.100000000000001</v>
      </c>
      <c r="I10" s="36">
        <f t="shared" ref="I10:I68" si="1">RANK(H10,H$9:H$68)</f>
        <v>2</v>
      </c>
    </row>
    <row r="11" spans="1:9">
      <c r="A11" s="132">
        <f>ภาษาไทย6!A98</f>
        <v>3</v>
      </c>
      <c r="B11" s="133" t="str">
        <f>ภาษาไทย6!B98</f>
        <v>เด็กชายจิรวัฒน์  ปะเว</v>
      </c>
      <c r="C11" s="134">
        <f>ภาษาไทย6!BI98</f>
        <v>0</v>
      </c>
      <c r="D11" s="134">
        <f>คณิต6!BI98</f>
        <v>0</v>
      </c>
      <c r="E11" s="134">
        <f>วิทย์6!BL98</f>
        <v>32.5</v>
      </c>
      <c r="F11" s="134">
        <f>สังคม6!BI98</f>
        <v>0</v>
      </c>
      <c r="G11" s="134">
        <f>อังกฤษ6!BI98</f>
        <v>0</v>
      </c>
      <c r="H11" s="135">
        <f t="shared" si="0"/>
        <v>6.5</v>
      </c>
      <c r="I11" s="36">
        <f t="shared" si="1"/>
        <v>6</v>
      </c>
    </row>
    <row r="12" spans="1:9">
      <c r="A12" s="132">
        <f>ภาษาไทย6!A99</f>
        <v>4</v>
      </c>
      <c r="B12" s="133" t="str">
        <f>ภาษาไทย6!B99</f>
        <v>เด็กชายเจษฎาภรณ์  เชื้อชาติ</v>
      </c>
      <c r="C12" s="134">
        <f>ภาษาไทย6!BI99</f>
        <v>0</v>
      </c>
      <c r="D12" s="134">
        <f>คณิต6!BI99</f>
        <v>0</v>
      </c>
      <c r="E12" s="134">
        <f>วิทย์6!BL99</f>
        <v>42.5</v>
      </c>
      <c r="F12" s="134">
        <f>สังคม6!BI99</f>
        <v>0</v>
      </c>
      <c r="G12" s="134">
        <f>อังกฤษ6!BI99</f>
        <v>0</v>
      </c>
      <c r="H12" s="135">
        <f t="shared" si="0"/>
        <v>8.5</v>
      </c>
      <c r="I12" s="36">
        <f t="shared" si="1"/>
        <v>3</v>
      </c>
    </row>
    <row r="13" spans="1:9">
      <c r="A13" s="132">
        <f>ภาษาไทย6!A100</f>
        <v>5</v>
      </c>
      <c r="B13" s="133" t="str">
        <f>ภาษาไทย6!B100</f>
        <v>เด็กชายเด็กชายชัชวาล  ปึงเจริญปัญญา</v>
      </c>
      <c r="C13" s="134">
        <f>ภาษาไทย6!BI100</f>
        <v>0</v>
      </c>
      <c r="D13" s="134">
        <f>คณิต6!BI100</f>
        <v>0</v>
      </c>
      <c r="E13" s="134">
        <f>วิทย์6!BL100</f>
        <v>25</v>
      </c>
      <c r="F13" s="134">
        <f>สังคม6!BI100</f>
        <v>0</v>
      </c>
      <c r="G13" s="134">
        <f>อังกฤษ6!BI100</f>
        <v>0</v>
      </c>
      <c r="H13" s="135">
        <f t="shared" si="0"/>
        <v>5</v>
      </c>
      <c r="I13" s="36">
        <f t="shared" si="1"/>
        <v>11</v>
      </c>
    </row>
    <row r="14" spans="1:9">
      <c r="A14" s="132">
        <f>ภาษาไทย6!A101</f>
        <v>6</v>
      </c>
      <c r="B14" s="133" t="str">
        <f>ภาษาไทย6!B101</f>
        <v>เด็กชายนครินทร์  ไหวกระโทก</v>
      </c>
      <c r="C14" s="134">
        <f>ภาษาไทย6!BI101</f>
        <v>0</v>
      </c>
      <c r="D14" s="134">
        <f>คณิต6!BI101</f>
        <v>0</v>
      </c>
      <c r="E14" s="134">
        <f>วิทย์6!BL101</f>
        <v>12.5</v>
      </c>
      <c r="F14" s="134">
        <f>สังคม6!BI101</f>
        <v>0</v>
      </c>
      <c r="G14" s="134">
        <f>อังกฤษ6!BI101</f>
        <v>0</v>
      </c>
      <c r="H14" s="135">
        <f t="shared" si="0"/>
        <v>2.5</v>
      </c>
      <c r="I14" s="36">
        <f t="shared" si="1"/>
        <v>21</v>
      </c>
    </row>
    <row r="15" spans="1:9">
      <c r="A15" s="132">
        <f>ภาษาไทย6!A102</f>
        <v>7</v>
      </c>
      <c r="B15" s="133" t="str">
        <f>ภาษาไทย6!B102</f>
        <v>เด็กชายวงศกร  นามนุ</v>
      </c>
      <c r="C15" s="134">
        <f>ภาษาไทย6!BI102</f>
        <v>0</v>
      </c>
      <c r="D15" s="134">
        <f>คณิต6!BI102</f>
        <v>0</v>
      </c>
      <c r="E15" s="134">
        <f>วิทย์6!BL102</f>
        <v>0</v>
      </c>
      <c r="F15" s="134">
        <f>สังคม6!BI102</f>
        <v>0</v>
      </c>
      <c r="G15" s="134">
        <f>อังกฤษ6!BI102</f>
        <v>0</v>
      </c>
      <c r="H15" s="135">
        <f t="shared" si="0"/>
        <v>0</v>
      </c>
      <c r="I15" s="36">
        <f t="shared" si="1"/>
        <v>22</v>
      </c>
    </row>
    <row r="16" spans="1:9">
      <c r="A16" s="132">
        <f>ภาษาไทย6!A103</f>
        <v>8</v>
      </c>
      <c r="B16" s="133" t="str">
        <f>ภาษาไทย6!B103</f>
        <v>เด็กชายสันต์ภพ  ประสมโค</v>
      </c>
      <c r="C16" s="134">
        <f>ภาษาไทย6!BI103</f>
        <v>0</v>
      </c>
      <c r="D16" s="134">
        <f>คณิต6!BI103</f>
        <v>0</v>
      </c>
      <c r="E16" s="134">
        <f>วิทย์6!BL103</f>
        <v>15</v>
      </c>
      <c r="F16" s="134">
        <f>สังคม6!BI103</f>
        <v>0</v>
      </c>
      <c r="G16" s="134">
        <f>อังกฤษ6!BI103</f>
        <v>0</v>
      </c>
      <c r="H16" s="135">
        <f t="shared" si="0"/>
        <v>3</v>
      </c>
      <c r="I16" s="36">
        <f t="shared" si="1"/>
        <v>19</v>
      </c>
    </row>
    <row r="17" spans="1:11">
      <c r="A17" s="132">
        <f>ภาษาไทย6!A104</f>
        <v>9</v>
      </c>
      <c r="B17" s="133" t="str">
        <f>ภาษาไทย6!B104</f>
        <v>เด็กชายสุเทพ  สุขพิมาน</v>
      </c>
      <c r="C17" s="134">
        <f>ภาษาไทย6!BI104</f>
        <v>0</v>
      </c>
      <c r="D17" s="134">
        <f>คณิต6!BI104</f>
        <v>0</v>
      </c>
      <c r="E17" s="134">
        <f>วิทย์6!BL104</f>
        <v>15</v>
      </c>
      <c r="F17" s="134">
        <f>สังคม6!BI104</f>
        <v>0</v>
      </c>
      <c r="G17" s="134">
        <f>อังกฤษ6!BI104</f>
        <v>0</v>
      </c>
      <c r="H17" s="135">
        <f t="shared" si="0"/>
        <v>3</v>
      </c>
      <c r="I17" s="36">
        <f t="shared" si="1"/>
        <v>19</v>
      </c>
    </row>
    <row r="18" spans="1:11">
      <c r="A18" s="132">
        <f>ภาษาไทย6!A105</f>
        <v>10</v>
      </c>
      <c r="B18" s="133" t="str">
        <f>ภาษาไทย6!B105</f>
        <v>เด็กชายอภิชิต  โอกระโทก</v>
      </c>
      <c r="C18" s="134">
        <f>ภาษาไทย6!BI105</f>
        <v>0</v>
      </c>
      <c r="D18" s="134">
        <f>คณิต6!BI105</f>
        <v>0</v>
      </c>
      <c r="E18" s="134">
        <f>วิทย์6!BL105</f>
        <v>27.5</v>
      </c>
      <c r="F18" s="134">
        <f>สังคม6!BI105</f>
        <v>0</v>
      </c>
      <c r="G18" s="134">
        <f>อังกฤษ6!BI105</f>
        <v>0</v>
      </c>
      <c r="H18" s="135">
        <f t="shared" si="0"/>
        <v>5.5</v>
      </c>
      <c r="I18" s="36">
        <f t="shared" si="1"/>
        <v>9</v>
      </c>
    </row>
    <row r="19" spans="1:11">
      <c r="A19" s="132">
        <f>ภาษาไทย6!A106</f>
        <v>11</v>
      </c>
      <c r="B19" s="133" t="str">
        <f>ภาษาไทย6!B106</f>
        <v>เด็กชายอำนาจ  พินิจ</v>
      </c>
      <c r="C19" s="134">
        <f>ภาษาไทย6!BI106</f>
        <v>0</v>
      </c>
      <c r="D19" s="134">
        <f>คณิต6!BI106</f>
        <v>0</v>
      </c>
      <c r="E19" s="134">
        <f>วิทย์6!BL106</f>
        <v>17.5</v>
      </c>
      <c r="F19" s="134">
        <f>สังคม6!BI106</f>
        <v>0</v>
      </c>
      <c r="G19" s="134">
        <f>อังกฤษ6!BI106</f>
        <v>0</v>
      </c>
      <c r="H19" s="135">
        <f t="shared" si="0"/>
        <v>3.5</v>
      </c>
      <c r="I19" s="36">
        <f t="shared" si="1"/>
        <v>18</v>
      </c>
    </row>
    <row r="20" spans="1:11">
      <c r="A20" s="132">
        <f>ภาษาไทย6!A107</f>
        <v>12</v>
      </c>
      <c r="B20" s="133" t="str">
        <f>ภาษาไทย6!B107</f>
        <v>เด็กชายสมศักดิ์  ภักดี</v>
      </c>
      <c r="C20" s="134">
        <f>ภาษาไทย6!BI107</f>
        <v>0</v>
      </c>
      <c r="D20" s="134">
        <f>คณิต6!BI107</f>
        <v>0</v>
      </c>
      <c r="E20" s="134">
        <f>วิทย์6!BL107</f>
        <v>20</v>
      </c>
      <c r="F20" s="134">
        <f>สังคม6!BI107</f>
        <v>0</v>
      </c>
      <c r="G20" s="134">
        <f>อังกฤษ6!BI107</f>
        <v>0</v>
      </c>
      <c r="H20" s="135">
        <f t="shared" si="0"/>
        <v>4</v>
      </c>
      <c r="I20" s="36">
        <f t="shared" si="1"/>
        <v>16</v>
      </c>
    </row>
    <row r="21" spans="1:11" s="79" customFormat="1">
      <c r="A21" s="132">
        <f>ภาษาไทย6!A108</f>
        <v>13</v>
      </c>
      <c r="B21" s="133" t="str">
        <f>ภาษาไทย6!B108</f>
        <v>เด็กชายแสงสุรี  ชาญสี</v>
      </c>
      <c r="C21" s="134">
        <f>ภาษาไทย6!BI108</f>
        <v>0</v>
      </c>
      <c r="D21" s="134">
        <f>คณิต6!BI108</f>
        <v>0</v>
      </c>
      <c r="E21" s="134">
        <f>วิทย์6!BL108</f>
        <v>35</v>
      </c>
      <c r="F21" s="134">
        <f>สังคม6!BI108</f>
        <v>0</v>
      </c>
      <c r="G21" s="134">
        <f>อังกฤษ6!BI108</f>
        <v>0</v>
      </c>
      <c r="H21" s="135">
        <f t="shared" si="0"/>
        <v>7</v>
      </c>
      <c r="I21" s="36">
        <f t="shared" si="1"/>
        <v>4</v>
      </c>
      <c r="J21" s="78"/>
      <c r="K21" s="78"/>
    </row>
    <row r="22" spans="1:11" s="79" customFormat="1">
      <c r="A22" s="132">
        <f>ภาษาไทย6!A109</f>
        <v>14</v>
      </c>
      <c r="B22" s="133" t="str">
        <f>ภาษาไทย6!B109</f>
        <v>เด็กชายปกาศิต  แก้วศรี</v>
      </c>
      <c r="C22" s="134">
        <f>ภาษาไทย6!BI109</f>
        <v>0</v>
      </c>
      <c r="D22" s="134">
        <f>คณิต6!BI109</f>
        <v>0</v>
      </c>
      <c r="E22" s="134">
        <f>วิทย์6!BL109</f>
        <v>25</v>
      </c>
      <c r="F22" s="134">
        <f>สังคม6!BI109</f>
        <v>0</v>
      </c>
      <c r="G22" s="134">
        <f>อังกฤษ6!BI109</f>
        <v>0</v>
      </c>
      <c r="H22" s="135">
        <f t="shared" si="0"/>
        <v>5</v>
      </c>
      <c r="I22" s="36">
        <f t="shared" si="1"/>
        <v>11</v>
      </c>
      <c r="J22" s="78"/>
      <c r="K22" s="78"/>
    </row>
    <row r="23" spans="1:11" s="79" customFormat="1">
      <c r="A23" s="132">
        <f>ภาษาไทย6!A110</f>
        <v>15</v>
      </c>
      <c r="B23" s="133" t="str">
        <f>ภาษาไทย6!B110</f>
        <v>เด็กหญิงจุฬาลักษณ์  ต่างครบุรี</v>
      </c>
      <c r="C23" s="134">
        <f>ภาษาไทย6!BI110</f>
        <v>0</v>
      </c>
      <c r="D23" s="134">
        <f>คณิต6!BI110</f>
        <v>0</v>
      </c>
      <c r="E23" s="134">
        <f>วิทย์6!BL110</f>
        <v>25</v>
      </c>
      <c r="F23" s="134">
        <f>สังคม6!BI110</f>
        <v>0</v>
      </c>
      <c r="G23" s="134">
        <f>อังกฤษ6!BI110</f>
        <v>0</v>
      </c>
      <c r="H23" s="135">
        <f t="shared" si="0"/>
        <v>5</v>
      </c>
      <c r="I23" s="36">
        <f t="shared" si="1"/>
        <v>11</v>
      </c>
      <c r="J23" s="78"/>
      <c r="K23" s="78"/>
    </row>
    <row r="24" spans="1:11" s="79" customFormat="1">
      <c r="A24" s="132">
        <f>ภาษาไทย6!A111</f>
        <v>16</v>
      </c>
      <c r="B24" s="133" t="str">
        <f>ภาษาไทย6!B111</f>
        <v>เด็กหญิงระพี  โกมุทกลาง</v>
      </c>
      <c r="C24" s="134">
        <f>ภาษาไทย6!BI111</f>
        <v>0</v>
      </c>
      <c r="D24" s="134">
        <f>คณิต6!BI111</f>
        <v>0</v>
      </c>
      <c r="E24" s="134">
        <f>วิทย์6!BL111</f>
        <v>22.5</v>
      </c>
      <c r="F24" s="134">
        <f>สังคม6!BI111</f>
        <v>0</v>
      </c>
      <c r="G24" s="134">
        <f>อังกฤษ6!BI111</f>
        <v>0</v>
      </c>
      <c r="H24" s="135">
        <f t="shared" si="0"/>
        <v>4.5</v>
      </c>
      <c r="I24" s="36">
        <f t="shared" si="1"/>
        <v>15</v>
      </c>
      <c r="J24" s="78"/>
      <c r="K24" s="78"/>
    </row>
    <row r="25" spans="1:11" s="79" customFormat="1">
      <c r="A25" s="132">
        <f>ภาษาไทย6!A112</f>
        <v>17</v>
      </c>
      <c r="B25" s="133" t="str">
        <f>ภาษาไทย6!B112</f>
        <v>เด็กหญิงรุ่งรัตน์  แผ้วครบุรี</v>
      </c>
      <c r="C25" s="134">
        <f>ภาษาไทย6!BI112</f>
        <v>0</v>
      </c>
      <c r="D25" s="134">
        <f>คณิต6!BI112</f>
        <v>0</v>
      </c>
      <c r="E25" s="134">
        <f>วิทย์6!BL112</f>
        <v>32.5</v>
      </c>
      <c r="F25" s="134">
        <f>สังคม6!BI112</f>
        <v>0</v>
      </c>
      <c r="G25" s="134">
        <f>อังกฤษ6!BI112</f>
        <v>0</v>
      </c>
      <c r="H25" s="135">
        <f t="shared" si="0"/>
        <v>6.5</v>
      </c>
      <c r="I25" s="36">
        <f t="shared" si="1"/>
        <v>6</v>
      </c>
      <c r="J25" s="78"/>
      <c r="K25" s="78"/>
    </row>
    <row r="26" spans="1:11" s="79" customFormat="1">
      <c r="A26" s="132">
        <f>ภาษาไทย6!A113</f>
        <v>18</v>
      </c>
      <c r="B26" s="133" t="str">
        <f>ภาษาไทย6!B113</f>
        <v>เด็กหญิงหัทยา  สายโลหิต</v>
      </c>
      <c r="C26" s="134">
        <f>ภาษาไทย6!BI113</f>
        <v>0</v>
      </c>
      <c r="D26" s="134">
        <f>คณิต6!BI113</f>
        <v>0</v>
      </c>
      <c r="E26" s="134">
        <f>วิทย์6!BL113</f>
        <v>27.5</v>
      </c>
      <c r="F26" s="134">
        <f>สังคม6!BI113</f>
        <v>0</v>
      </c>
      <c r="G26" s="134">
        <f>อังกฤษ6!BI113</f>
        <v>0</v>
      </c>
      <c r="H26" s="135">
        <f t="shared" si="0"/>
        <v>5.5</v>
      </c>
      <c r="I26" s="36">
        <f t="shared" si="1"/>
        <v>9</v>
      </c>
      <c r="J26" s="78"/>
      <c r="K26" s="78"/>
    </row>
    <row r="27" spans="1:11" s="79" customFormat="1">
      <c r="A27" s="132">
        <f>ภาษาไทย6!A114</f>
        <v>19</v>
      </c>
      <c r="B27" s="133" t="str">
        <f>ภาษาไทย6!B114</f>
        <v>เด็กหญิงทิตยา  พุฒกลาง</v>
      </c>
      <c r="C27" s="134">
        <f>ภาษาไทย6!BI114</f>
        <v>0</v>
      </c>
      <c r="D27" s="134">
        <f>คณิต6!BI114</f>
        <v>0</v>
      </c>
      <c r="E27" s="134">
        <f>วิทย์6!BL114</f>
        <v>25</v>
      </c>
      <c r="F27" s="134">
        <f>สังคม6!BI114</f>
        <v>0</v>
      </c>
      <c r="G27" s="134">
        <f>อังกฤษ6!BI114</f>
        <v>0</v>
      </c>
      <c r="H27" s="135">
        <f t="shared" si="0"/>
        <v>5</v>
      </c>
      <c r="I27" s="36">
        <f t="shared" si="1"/>
        <v>11</v>
      </c>
      <c r="J27" s="78"/>
      <c r="K27" s="78"/>
    </row>
    <row r="28" spans="1:11" s="79" customFormat="1">
      <c r="A28" s="132">
        <f>ภาษาไทย6!A115</f>
        <v>20</v>
      </c>
      <c r="B28" s="133" t="str">
        <f>ภาษาไทย6!B115</f>
        <v>เด็กหญิงจารุรัตน์  พูนพิน</v>
      </c>
      <c r="C28" s="134">
        <f>ภาษาไทย6!BI115</f>
        <v>0</v>
      </c>
      <c r="D28" s="134">
        <f>คณิต6!BI115</f>
        <v>0</v>
      </c>
      <c r="E28" s="134">
        <f>วิทย์6!BL115</f>
        <v>35</v>
      </c>
      <c r="F28" s="134">
        <f>สังคม6!BI115</f>
        <v>0</v>
      </c>
      <c r="G28" s="134">
        <f>อังกฤษ6!BI115</f>
        <v>0</v>
      </c>
      <c r="H28" s="135">
        <f t="shared" si="0"/>
        <v>7</v>
      </c>
      <c r="I28" s="36">
        <f t="shared" si="1"/>
        <v>4</v>
      </c>
      <c r="J28" s="78"/>
      <c r="K28" s="78"/>
    </row>
    <row r="29" spans="1:11" s="79" customFormat="1">
      <c r="A29" s="132">
        <f>ภาษาไทย6!A116</f>
        <v>21</v>
      </c>
      <c r="B29" s="133" t="str">
        <f>ภาษาไทย6!B116</f>
        <v>เด็กหญิงเบญจมาศ  คำสิงห์นอก</v>
      </c>
      <c r="C29" s="134">
        <f>ภาษาไทย6!BI116</f>
        <v>0</v>
      </c>
      <c r="D29" s="134">
        <f>คณิต6!BI116</f>
        <v>0</v>
      </c>
      <c r="E29" s="134">
        <f>วิทย์6!BL116</f>
        <v>30</v>
      </c>
      <c r="F29" s="134">
        <f>สังคม6!BI116</f>
        <v>0</v>
      </c>
      <c r="G29" s="134">
        <f>อังกฤษ6!BI116</f>
        <v>0</v>
      </c>
      <c r="H29" s="135">
        <f t="shared" si="0"/>
        <v>6</v>
      </c>
      <c r="I29" s="36">
        <f t="shared" si="1"/>
        <v>8</v>
      </c>
      <c r="J29" s="78"/>
      <c r="K29" s="78"/>
    </row>
    <row r="30" spans="1:11" s="79" customFormat="1">
      <c r="A30" s="132">
        <f>ภาษาไทย6!A117</f>
        <v>22</v>
      </c>
      <c r="B30" s="133" t="str">
        <f>ภาษาไทย6!B117</f>
        <v>เด็กหญิงชนัญญ์ธิดา  ฤทธิ์เดช</v>
      </c>
      <c r="C30" s="134">
        <f>ภาษาไทย6!BI117</f>
        <v>0</v>
      </c>
      <c r="D30" s="134">
        <f>คณิต6!BI117</f>
        <v>0</v>
      </c>
      <c r="E30" s="134">
        <f>วิทย์6!BL117</f>
        <v>20</v>
      </c>
      <c r="F30" s="134">
        <f>สังคม6!BI117</f>
        <v>0</v>
      </c>
      <c r="G30" s="134">
        <f>อังกฤษ6!BI117</f>
        <v>0</v>
      </c>
      <c r="H30" s="135">
        <f t="shared" si="0"/>
        <v>4</v>
      </c>
      <c r="I30" s="36">
        <f t="shared" si="1"/>
        <v>16</v>
      </c>
      <c r="J30" s="78"/>
      <c r="K30" s="78"/>
    </row>
    <row r="31" spans="1:11" s="79" customFormat="1">
      <c r="A31" s="132">
        <f>ภาษาไทย6!A118</f>
        <v>23</v>
      </c>
      <c r="B31" s="133" t="str">
        <f>ภาษาไทย6!B118</f>
        <v xml:space="preserve">  </v>
      </c>
      <c r="C31" s="134">
        <f>ภาษาไทย6!BI118</f>
        <v>0</v>
      </c>
      <c r="D31" s="134">
        <f>คณิต6!BI118</f>
        <v>0</v>
      </c>
      <c r="E31" s="134">
        <f>วิทย์6!BL118</f>
        <v>0</v>
      </c>
      <c r="F31" s="134">
        <f>สังคม6!BI118</f>
        <v>0</v>
      </c>
      <c r="G31" s="134">
        <f>อังกฤษ6!BI118</f>
        <v>0</v>
      </c>
      <c r="H31" s="135">
        <f t="shared" si="0"/>
        <v>0</v>
      </c>
      <c r="I31" s="36">
        <f t="shared" si="1"/>
        <v>22</v>
      </c>
      <c r="J31" s="78"/>
      <c r="K31" s="78"/>
    </row>
    <row r="32" spans="1:11" s="79" customFormat="1">
      <c r="A32" s="132">
        <f>ภาษาไทย6!A119</f>
        <v>24</v>
      </c>
      <c r="B32" s="133" t="str">
        <f>ภาษาไทย6!B119</f>
        <v xml:space="preserve">  </v>
      </c>
      <c r="C32" s="134">
        <f>ภาษาไทย6!BI119</f>
        <v>0</v>
      </c>
      <c r="D32" s="134">
        <f>คณิต6!BI119</f>
        <v>0</v>
      </c>
      <c r="E32" s="134">
        <f>วิทย์6!BL119</f>
        <v>0</v>
      </c>
      <c r="F32" s="134">
        <f>สังคม6!BI119</f>
        <v>0</v>
      </c>
      <c r="G32" s="134">
        <f>อังกฤษ6!BI119</f>
        <v>0</v>
      </c>
      <c r="H32" s="135">
        <f t="shared" si="0"/>
        <v>0</v>
      </c>
      <c r="I32" s="36">
        <f t="shared" si="1"/>
        <v>22</v>
      </c>
      <c r="J32" s="78"/>
      <c r="K32" s="78"/>
    </row>
    <row r="33" spans="1:11" s="79" customFormat="1">
      <c r="A33" s="132">
        <f>ภาษาไทย6!A120</f>
        <v>25</v>
      </c>
      <c r="B33" s="133" t="str">
        <f>ภาษาไทย6!B120</f>
        <v xml:space="preserve">  </v>
      </c>
      <c r="C33" s="134">
        <f>ภาษาไทย6!BI120</f>
        <v>0</v>
      </c>
      <c r="D33" s="134">
        <f>คณิต6!BI120</f>
        <v>0</v>
      </c>
      <c r="E33" s="134">
        <f>วิทย์6!BL120</f>
        <v>0</v>
      </c>
      <c r="F33" s="134">
        <f>สังคม6!BI120</f>
        <v>0</v>
      </c>
      <c r="G33" s="134">
        <f>อังกฤษ6!BI120</f>
        <v>0</v>
      </c>
      <c r="H33" s="135">
        <f t="shared" si="0"/>
        <v>0</v>
      </c>
      <c r="I33" s="36">
        <f t="shared" si="1"/>
        <v>22</v>
      </c>
      <c r="J33" s="78"/>
      <c r="K33" s="78"/>
    </row>
    <row r="34" spans="1:11" s="79" customFormat="1">
      <c r="A34" s="132">
        <f>ภาษาไทย6!A121</f>
        <v>26</v>
      </c>
      <c r="B34" s="133" t="str">
        <f>ภาษาไทย6!B121</f>
        <v xml:space="preserve">  </v>
      </c>
      <c r="C34" s="134">
        <f>ภาษาไทย6!BI121</f>
        <v>0</v>
      </c>
      <c r="D34" s="134">
        <f>คณิต6!BI121</f>
        <v>0</v>
      </c>
      <c r="E34" s="134">
        <f>วิทย์6!BL121</f>
        <v>0</v>
      </c>
      <c r="F34" s="134">
        <f>สังคม6!BI121</f>
        <v>0</v>
      </c>
      <c r="G34" s="134">
        <f>อังกฤษ6!BI121</f>
        <v>0</v>
      </c>
      <c r="H34" s="135">
        <f t="shared" si="0"/>
        <v>0</v>
      </c>
      <c r="I34" s="36">
        <f t="shared" si="1"/>
        <v>22</v>
      </c>
      <c r="J34" s="78"/>
      <c r="K34" s="78"/>
    </row>
    <row r="35" spans="1:11" s="79" customFormat="1">
      <c r="A35" s="132">
        <f>ภาษาไทย6!A122</f>
        <v>27</v>
      </c>
      <c r="B35" s="133" t="str">
        <f>ภาษาไทย6!B122</f>
        <v xml:space="preserve">  </v>
      </c>
      <c r="C35" s="134">
        <f>ภาษาไทย6!BI122</f>
        <v>0</v>
      </c>
      <c r="D35" s="134">
        <f>คณิต6!BI122</f>
        <v>0</v>
      </c>
      <c r="E35" s="134">
        <f>วิทย์6!BL122</f>
        <v>0</v>
      </c>
      <c r="F35" s="134">
        <f>สังคม6!BI122</f>
        <v>0</v>
      </c>
      <c r="G35" s="134">
        <f>อังกฤษ6!BI122</f>
        <v>0</v>
      </c>
      <c r="H35" s="135">
        <f t="shared" si="0"/>
        <v>0</v>
      </c>
      <c r="I35" s="36">
        <f t="shared" si="1"/>
        <v>22</v>
      </c>
      <c r="J35" s="78"/>
      <c r="K35" s="78"/>
    </row>
    <row r="36" spans="1:11" s="79" customFormat="1">
      <c r="A36" s="132">
        <f>ภาษาไทย6!A123</f>
        <v>28</v>
      </c>
      <c r="B36" s="133" t="str">
        <f>ภาษาไทย6!B123</f>
        <v xml:space="preserve">  </v>
      </c>
      <c r="C36" s="134">
        <f>ภาษาไทย6!BI123</f>
        <v>0</v>
      </c>
      <c r="D36" s="134">
        <f>คณิต6!BI123</f>
        <v>0</v>
      </c>
      <c r="E36" s="134">
        <f>วิทย์6!BL123</f>
        <v>0</v>
      </c>
      <c r="F36" s="134">
        <f>สังคม6!BI123</f>
        <v>0</v>
      </c>
      <c r="G36" s="134">
        <f>อังกฤษ6!BI123</f>
        <v>0</v>
      </c>
      <c r="H36" s="135">
        <f t="shared" si="0"/>
        <v>0</v>
      </c>
      <c r="I36" s="36">
        <f t="shared" si="1"/>
        <v>22</v>
      </c>
      <c r="J36" s="78"/>
      <c r="K36" s="78"/>
    </row>
    <row r="37" spans="1:11" s="79" customFormat="1">
      <c r="A37" s="132">
        <f>ภาษาไทย6!A124</f>
        <v>29</v>
      </c>
      <c r="B37" s="133" t="str">
        <f>ภาษาไทย6!B124</f>
        <v xml:space="preserve">  </v>
      </c>
      <c r="C37" s="134">
        <f>ภาษาไทย6!BI124</f>
        <v>0</v>
      </c>
      <c r="D37" s="134">
        <f>คณิต6!BI124</f>
        <v>0</v>
      </c>
      <c r="E37" s="134">
        <f>วิทย์6!BL124</f>
        <v>0</v>
      </c>
      <c r="F37" s="134">
        <f>สังคม6!BI124</f>
        <v>0</v>
      </c>
      <c r="G37" s="134">
        <f>อังกฤษ6!BI124</f>
        <v>0</v>
      </c>
      <c r="H37" s="135">
        <f t="shared" si="0"/>
        <v>0</v>
      </c>
      <c r="I37" s="36">
        <f t="shared" si="1"/>
        <v>22</v>
      </c>
      <c r="J37" s="78"/>
      <c r="K37" s="78"/>
    </row>
    <row r="38" spans="1:11" s="79" customFormat="1">
      <c r="A38" s="132">
        <f>ภาษาไทย6!A125</f>
        <v>30</v>
      </c>
      <c r="B38" s="133" t="str">
        <f>ภาษาไทย6!B125</f>
        <v xml:space="preserve">  </v>
      </c>
      <c r="C38" s="134">
        <f>ภาษาไทย6!BI125</f>
        <v>0</v>
      </c>
      <c r="D38" s="134">
        <f>คณิต6!BI125</f>
        <v>0</v>
      </c>
      <c r="E38" s="134">
        <f>วิทย์6!BL125</f>
        <v>0</v>
      </c>
      <c r="F38" s="134">
        <f>สังคม6!BI125</f>
        <v>0</v>
      </c>
      <c r="G38" s="134">
        <f>อังกฤษ6!BI125</f>
        <v>0</v>
      </c>
      <c r="H38" s="135">
        <f t="shared" si="0"/>
        <v>0</v>
      </c>
      <c r="I38" s="36">
        <f t="shared" si="1"/>
        <v>22</v>
      </c>
      <c r="J38" s="78"/>
      <c r="K38" s="78"/>
    </row>
    <row r="39" spans="1:11" s="79" customFormat="1">
      <c r="A39" s="132">
        <f>ภาษาไทย6!A126</f>
        <v>31</v>
      </c>
      <c r="B39" s="133" t="str">
        <f>ภาษาไทย6!B126</f>
        <v xml:space="preserve">  </v>
      </c>
      <c r="C39" s="134">
        <f>ภาษาไทย6!BI126</f>
        <v>0</v>
      </c>
      <c r="D39" s="134">
        <f>คณิต6!BI126</f>
        <v>0</v>
      </c>
      <c r="E39" s="134">
        <f>วิทย์6!BL126</f>
        <v>0</v>
      </c>
      <c r="F39" s="134">
        <f>สังคม6!BI126</f>
        <v>0</v>
      </c>
      <c r="G39" s="134">
        <f>อังกฤษ6!BI126</f>
        <v>0</v>
      </c>
      <c r="H39" s="135">
        <f t="shared" si="0"/>
        <v>0</v>
      </c>
      <c r="I39" s="36">
        <f t="shared" si="1"/>
        <v>22</v>
      </c>
      <c r="J39" s="78"/>
      <c r="K39" s="78"/>
    </row>
    <row r="40" spans="1:11" s="79" customFormat="1">
      <c r="A40" s="132">
        <f>ภาษาไทย6!A127</f>
        <v>32</v>
      </c>
      <c r="B40" s="133" t="str">
        <f>ภาษาไทย6!B127</f>
        <v xml:space="preserve">  </v>
      </c>
      <c r="C40" s="134">
        <f>ภาษาไทย6!BI127</f>
        <v>0</v>
      </c>
      <c r="D40" s="134">
        <f>คณิต6!BI127</f>
        <v>0</v>
      </c>
      <c r="E40" s="134">
        <f>วิทย์6!BL127</f>
        <v>0</v>
      </c>
      <c r="F40" s="134">
        <f>สังคม6!BI127</f>
        <v>0</v>
      </c>
      <c r="G40" s="134">
        <f>อังกฤษ6!BI127</f>
        <v>0</v>
      </c>
      <c r="H40" s="135">
        <f t="shared" si="0"/>
        <v>0</v>
      </c>
      <c r="I40" s="36">
        <f t="shared" si="1"/>
        <v>22</v>
      </c>
      <c r="J40" s="78"/>
      <c r="K40" s="78"/>
    </row>
    <row r="41" spans="1:11" s="79" customFormat="1">
      <c r="A41" s="132">
        <f>ภาษาไทย6!A128</f>
        <v>33</v>
      </c>
      <c r="B41" s="133" t="str">
        <f>ภาษาไทย6!B128</f>
        <v xml:space="preserve">  </v>
      </c>
      <c r="C41" s="134">
        <f>ภาษาไทย6!BI128</f>
        <v>0</v>
      </c>
      <c r="D41" s="134">
        <f>คณิต6!BI128</f>
        <v>0</v>
      </c>
      <c r="E41" s="134">
        <f>วิทย์6!BL128</f>
        <v>0</v>
      </c>
      <c r="F41" s="134">
        <f>สังคม6!BI128</f>
        <v>0</v>
      </c>
      <c r="G41" s="134">
        <f>อังกฤษ6!BI128</f>
        <v>0</v>
      </c>
      <c r="H41" s="135">
        <f t="shared" si="0"/>
        <v>0</v>
      </c>
      <c r="I41" s="36">
        <f t="shared" si="1"/>
        <v>22</v>
      </c>
      <c r="J41" s="78"/>
      <c r="K41" s="78"/>
    </row>
    <row r="42" spans="1:11" s="79" customFormat="1">
      <c r="A42" s="132">
        <f>ภาษาไทย6!A129</f>
        <v>34</v>
      </c>
      <c r="B42" s="133" t="str">
        <f>ภาษาไทย6!B129</f>
        <v xml:space="preserve">  </v>
      </c>
      <c r="C42" s="134">
        <f>ภาษาไทย6!BI129</f>
        <v>0</v>
      </c>
      <c r="D42" s="134">
        <f>คณิต6!BI129</f>
        <v>0</v>
      </c>
      <c r="E42" s="134">
        <f>วิทย์6!BL129</f>
        <v>0</v>
      </c>
      <c r="F42" s="134">
        <f>สังคม6!BI129</f>
        <v>0</v>
      </c>
      <c r="G42" s="134">
        <f>อังกฤษ6!BI129</f>
        <v>0</v>
      </c>
      <c r="H42" s="135">
        <f t="shared" si="0"/>
        <v>0</v>
      </c>
      <c r="I42" s="36">
        <f t="shared" si="1"/>
        <v>22</v>
      </c>
      <c r="J42" s="78"/>
      <c r="K42" s="78"/>
    </row>
    <row r="43" spans="1:11" s="79" customFormat="1">
      <c r="A43" s="132">
        <f>ภาษาไทย6!A130</f>
        <v>35</v>
      </c>
      <c r="B43" s="133" t="str">
        <f>ภาษาไทย6!B130</f>
        <v xml:space="preserve">  </v>
      </c>
      <c r="C43" s="134">
        <f>ภาษาไทย6!BI130</f>
        <v>0</v>
      </c>
      <c r="D43" s="134">
        <f>คณิต6!BI130</f>
        <v>0</v>
      </c>
      <c r="E43" s="134">
        <f>วิทย์6!BL130</f>
        <v>0</v>
      </c>
      <c r="F43" s="134">
        <f>สังคม6!BI130</f>
        <v>0</v>
      </c>
      <c r="G43" s="134">
        <f>อังกฤษ6!BI130</f>
        <v>0</v>
      </c>
      <c r="H43" s="135">
        <f t="shared" si="0"/>
        <v>0</v>
      </c>
      <c r="I43" s="36">
        <f t="shared" si="1"/>
        <v>22</v>
      </c>
      <c r="J43" s="78"/>
      <c r="K43" s="78"/>
    </row>
    <row r="44" spans="1:11" s="79" customFormat="1">
      <c r="A44" s="132">
        <f>ภาษาไทย6!A131</f>
        <v>36</v>
      </c>
      <c r="B44" s="133" t="str">
        <f>ภาษาไทย6!B131</f>
        <v xml:space="preserve">  </v>
      </c>
      <c r="C44" s="134">
        <f>ภาษาไทย6!BI131</f>
        <v>0</v>
      </c>
      <c r="D44" s="134">
        <f>คณิต6!BI131</f>
        <v>0</v>
      </c>
      <c r="E44" s="134">
        <f>วิทย์6!BL131</f>
        <v>0</v>
      </c>
      <c r="F44" s="134">
        <f>สังคม6!BI131</f>
        <v>0</v>
      </c>
      <c r="G44" s="134">
        <f>อังกฤษ6!BI131</f>
        <v>0</v>
      </c>
      <c r="H44" s="135">
        <f t="shared" si="0"/>
        <v>0</v>
      </c>
      <c r="I44" s="36">
        <f t="shared" si="1"/>
        <v>22</v>
      </c>
      <c r="J44" s="78"/>
      <c r="K44" s="78"/>
    </row>
    <row r="45" spans="1:11" s="79" customFormat="1">
      <c r="A45" s="132">
        <f>ภาษาไทย6!A132</f>
        <v>37</v>
      </c>
      <c r="B45" s="133" t="str">
        <f>ภาษาไทย6!B132</f>
        <v xml:space="preserve">  </v>
      </c>
      <c r="C45" s="134">
        <f>ภาษาไทย6!BI132</f>
        <v>0</v>
      </c>
      <c r="D45" s="134">
        <f>คณิต6!BI132</f>
        <v>0</v>
      </c>
      <c r="E45" s="134">
        <f>วิทย์6!BL132</f>
        <v>0</v>
      </c>
      <c r="F45" s="134">
        <f>สังคม6!BI132</f>
        <v>0</v>
      </c>
      <c r="G45" s="134">
        <f>อังกฤษ6!BI132</f>
        <v>0</v>
      </c>
      <c r="H45" s="135">
        <f t="shared" si="0"/>
        <v>0</v>
      </c>
      <c r="I45" s="36">
        <f t="shared" si="1"/>
        <v>22</v>
      </c>
      <c r="J45" s="78"/>
      <c r="K45" s="78"/>
    </row>
    <row r="46" spans="1:11" s="79" customFormat="1">
      <c r="A46" s="132">
        <f>ภาษาไทย6!A133</f>
        <v>38</v>
      </c>
      <c r="B46" s="133" t="str">
        <f>ภาษาไทย6!B133</f>
        <v xml:space="preserve">  </v>
      </c>
      <c r="C46" s="134">
        <f>ภาษาไทย6!BI133</f>
        <v>0</v>
      </c>
      <c r="D46" s="134">
        <f>คณิต6!BI133</f>
        <v>0</v>
      </c>
      <c r="E46" s="134">
        <f>วิทย์6!BL133</f>
        <v>0</v>
      </c>
      <c r="F46" s="134">
        <f>สังคม6!BI133</f>
        <v>0</v>
      </c>
      <c r="G46" s="134">
        <f>อังกฤษ6!BI133</f>
        <v>0</v>
      </c>
      <c r="H46" s="135">
        <f t="shared" si="0"/>
        <v>0</v>
      </c>
      <c r="I46" s="36">
        <f t="shared" si="1"/>
        <v>22</v>
      </c>
      <c r="J46" s="78"/>
      <c r="K46" s="78"/>
    </row>
    <row r="47" spans="1:11" s="79" customFormat="1">
      <c r="A47" s="132">
        <f>ภาษาไทย6!A134</f>
        <v>39</v>
      </c>
      <c r="B47" s="133" t="str">
        <f>ภาษาไทย6!B134</f>
        <v xml:space="preserve">  </v>
      </c>
      <c r="C47" s="134">
        <f>ภาษาไทย6!BI134</f>
        <v>0</v>
      </c>
      <c r="D47" s="134">
        <f>คณิต6!BI134</f>
        <v>0</v>
      </c>
      <c r="E47" s="134">
        <f>วิทย์6!BL134</f>
        <v>0</v>
      </c>
      <c r="F47" s="134">
        <f>สังคม6!BI134</f>
        <v>0</v>
      </c>
      <c r="G47" s="134">
        <f>อังกฤษ6!BI134</f>
        <v>0</v>
      </c>
      <c r="H47" s="135">
        <f t="shared" si="0"/>
        <v>0</v>
      </c>
      <c r="I47" s="36">
        <f t="shared" si="1"/>
        <v>22</v>
      </c>
      <c r="J47" s="78"/>
      <c r="K47" s="78"/>
    </row>
    <row r="48" spans="1:11" s="79" customFormat="1">
      <c r="A48" s="132">
        <f>ภาษาไทย6!A135</f>
        <v>40</v>
      </c>
      <c r="B48" s="133" t="str">
        <f>ภาษาไทย6!B135</f>
        <v xml:space="preserve">  </v>
      </c>
      <c r="C48" s="134">
        <f>ภาษาไทย6!BI135</f>
        <v>0</v>
      </c>
      <c r="D48" s="134">
        <f>คณิต6!BI135</f>
        <v>0</v>
      </c>
      <c r="E48" s="134">
        <f>วิทย์6!BL135</f>
        <v>0</v>
      </c>
      <c r="F48" s="134">
        <f>สังคม6!BI135</f>
        <v>0</v>
      </c>
      <c r="G48" s="134">
        <f>อังกฤษ6!BI135</f>
        <v>0</v>
      </c>
      <c r="H48" s="135">
        <f t="shared" si="0"/>
        <v>0</v>
      </c>
      <c r="I48" s="36">
        <f t="shared" si="1"/>
        <v>22</v>
      </c>
      <c r="J48" s="78"/>
      <c r="K48" s="78"/>
    </row>
    <row r="49" spans="1:11" s="79" customFormat="1">
      <c r="A49" s="132">
        <f>ภาษาไทย6!A136</f>
        <v>41</v>
      </c>
      <c r="B49" s="133" t="str">
        <f>ภาษาไทย6!B136</f>
        <v xml:space="preserve">  </v>
      </c>
      <c r="C49" s="134">
        <f>ภาษาไทย6!BI136</f>
        <v>0</v>
      </c>
      <c r="D49" s="134">
        <f>คณิต6!BI136</f>
        <v>0</v>
      </c>
      <c r="E49" s="134">
        <f>วิทย์6!BL136</f>
        <v>0</v>
      </c>
      <c r="F49" s="134">
        <f>สังคม6!BI136</f>
        <v>0</v>
      </c>
      <c r="G49" s="134">
        <f>อังกฤษ6!BI136</f>
        <v>0</v>
      </c>
      <c r="H49" s="135">
        <f t="shared" si="0"/>
        <v>0</v>
      </c>
      <c r="I49" s="36">
        <f t="shared" si="1"/>
        <v>22</v>
      </c>
      <c r="J49" s="78"/>
      <c r="K49" s="78"/>
    </row>
    <row r="50" spans="1:11" s="79" customFormat="1">
      <c r="A50" s="132">
        <f>ภาษาไทย6!A137</f>
        <v>42</v>
      </c>
      <c r="B50" s="133" t="str">
        <f>ภาษาไทย6!B137</f>
        <v xml:space="preserve">  </v>
      </c>
      <c r="C50" s="134">
        <f>ภาษาไทย6!BI137</f>
        <v>0</v>
      </c>
      <c r="D50" s="134">
        <f>คณิต6!BI137</f>
        <v>0</v>
      </c>
      <c r="E50" s="134">
        <f>วิทย์6!BL137</f>
        <v>0</v>
      </c>
      <c r="F50" s="134">
        <f>สังคม6!BI137</f>
        <v>0</v>
      </c>
      <c r="G50" s="134">
        <f>อังกฤษ6!BI137</f>
        <v>0</v>
      </c>
      <c r="H50" s="135">
        <f t="shared" si="0"/>
        <v>0</v>
      </c>
      <c r="I50" s="36">
        <f t="shared" si="1"/>
        <v>22</v>
      </c>
      <c r="J50" s="78"/>
      <c r="K50" s="78"/>
    </row>
    <row r="51" spans="1:11" s="79" customFormat="1">
      <c r="A51" s="132">
        <f>ภาษาไทย6!A138</f>
        <v>43</v>
      </c>
      <c r="B51" s="133" t="str">
        <f>ภาษาไทย6!B138</f>
        <v xml:space="preserve">  </v>
      </c>
      <c r="C51" s="134">
        <f>ภาษาไทย6!BI138</f>
        <v>0</v>
      </c>
      <c r="D51" s="134">
        <f>คณิต6!BI138</f>
        <v>0</v>
      </c>
      <c r="E51" s="134">
        <f>วิทย์6!BL138</f>
        <v>0</v>
      </c>
      <c r="F51" s="134">
        <f>สังคม6!BI138</f>
        <v>0</v>
      </c>
      <c r="G51" s="134">
        <f>อังกฤษ6!BI138</f>
        <v>0</v>
      </c>
      <c r="H51" s="135">
        <f t="shared" si="0"/>
        <v>0</v>
      </c>
      <c r="I51" s="36">
        <f t="shared" si="1"/>
        <v>22</v>
      </c>
      <c r="J51" s="78"/>
      <c r="K51" s="78"/>
    </row>
    <row r="52" spans="1:11" s="79" customFormat="1">
      <c r="A52" s="132">
        <f>ภาษาไทย6!A139</f>
        <v>44</v>
      </c>
      <c r="B52" s="133" t="str">
        <f>ภาษาไทย6!B139</f>
        <v xml:space="preserve">  </v>
      </c>
      <c r="C52" s="134">
        <f>ภาษาไทย6!BI139</f>
        <v>0</v>
      </c>
      <c r="D52" s="134">
        <f>คณิต6!BI139</f>
        <v>0</v>
      </c>
      <c r="E52" s="134">
        <f>วิทย์6!BL139</f>
        <v>0</v>
      </c>
      <c r="F52" s="134">
        <f>สังคม6!BI139</f>
        <v>0</v>
      </c>
      <c r="G52" s="134">
        <f>อังกฤษ6!BI139</f>
        <v>0</v>
      </c>
      <c r="H52" s="135">
        <f t="shared" si="0"/>
        <v>0</v>
      </c>
      <c r="I52" s="36">
        <f t="shared" si="1"/>
        <v>22</v>
      </c>
      <c r="J52" s="78"/>
      <c r="K52" s="78"/>
    </row>
    <row r="53" spans="1:11" s="79" customFormat="1">
      <c r="A53" s="132">
        <f>ภาษาไทย6!A140</f>
        <v>45</v>
      </c>
      <c r="B53" s="133" t="str">
        <f>ภาษาไทย6!B140</f>
        <v xml:space="preserve">  </v>
      </c>
      <c r="C53" s="134">
        <f>ภาษาไทย6!BI140</f>
        <v>0</v>
      </c>
      <c r="D53" s="134">
        <f>คณิต6!BI140</f>
        <v>0</v>
      </c>
      <c r="E53" s="134">
        <f>วิทย์6!BL140</f>
        <v>0</v>
      </c>
      <c r="F53" s="134">
        <f>สังคม6!BI140</f>
        <v>0</v>
      </c>
      <c r="G53" s="134">
        <f>อังกฤษ6!BI140</f>
        <v>0</v>
      </c>
      <c r="H53" s="135">
        <f t="shared" si="0"/>
        <v>0</v>
      </c>
      <c r="I53" s="36">
        <f t="shared" si="1"/>
        <v>22</v>
      </c>
      <c r="J53" s="78"/>
      <c r="K53" s="78"/>
    </row>
    <row r="54" spans="1:11" s="79" customFormat="1">
      <c r="A54" s="132">
        <f>ภาษาไทย6!A141</f>
        <v>46</v>
      </c>
      <c r="B54" s="133" t="str">
        <f>ภาษาไทย6!B141</f>
        <v xml:space="preserve">  </v>
      </c>
      <c r="C54" s="134">
        <f>ภาษาไทย6!BI141</f>
        <v>0</v>
      </c>
      <c r="D54" s="134">
        <f>คณิต6!BI141</f>
        <v>0</v>
      </c>
      <c r="E54" s="134">
        <f>วิทย์6!BL141</f>
        <v>0</v>
      </c>
      <c r="F54" s="134">
        <f>สังคม6!BI141</f>
        <v>0</v>
      </c>
      <c r="G54" s="134">
        <f>อังกฤษ6!BI141</f>
        <v>0</v>
      </c>
      <c r="H54" s="135">
        <f t="shared" si="0"/>
        <v>0</v>
      </c>
      <c r="I54" s="36">
        <f t="shared" si="1"/>
        <v>22</v>
      </c>
      <c r="J54" s="78"/>
      <c r="K54" s="78"/>
    </row>
    <row r="55" spans="1:11" s="79" customFormat="1">
      <c r="A55" s="132">
        <f>ภาษาไทย6!A142</f>
        <v>47</v>
      </c>
      <c r="B55" s="133" t="str">
        <f>ภาษาไทย6!B142</f>
        <v xml:space="preserve">  </v>
      </c>
      <c r="C55" s="134">
        <f>ภาษาไทย6!BI142</f>
        <v>0</v>
      </c>
      <c r="D55" s="134">
        <f>คณิต6!BI142</f>
        <v>0</v>
      </c>
      <c r="E55" s="134">
        <f>วิทย์6!BL142</f>
        <v>0</v>
      </c>
      <c r="F55" s="134">
        <f>สังคม6!BI142</f>
        <v>0</v>
      </c>
      <c r="G55" s="134">
        <f>อังกฤษ6!BI142</f>
        <v>0</v>
      </c>
      <c r="H55" s="135">
        <f t="shared" si="0"/>
        <v>0</v>
      </c>
      <c r="I55" s="36">
        <f t="shared" si="1"/>
        <v>22</v>
      </c>
      <c r="J55" s="78"/>
      <c r="K55" s="78"/>
    </row>
    <row r="56" spans="1:11" s="79" customFormat="1">
      <c r="A56" s="132">
        <f>ภาษาไทย6!A143</f>
        <v>48</v>
      </c>
      <c r="B56" s="133" t="str">
        <f>ภาษาไทย6!B143</f>
        <v xml:space="preserve">  </v>
      </c>
      <c r="C56" s="134">
        <f>ภาษาไทย6!BI143</f>
        <v>0</v>
      </c>
      <c r="D56" s="134">
        <f>คณิต6!BI143</f>
        <v>0</v>
      </c>
      <c r="E56" s="134">
        <f>วิทย์6!BL143</f>
        <v>0</v>
      </c>
      <c r="F56" s="134">
        <f>สังคม6!BI143</f>
        <v>0</v>
      </c>
      <c r="G56" s="134">
        <f>อังกฤษ6!BI143</f>
        <v>0</v>
      </c>
      <c r="H56" s="135">
        <f t="shared" si="0"/>
        <v>0</v>
      </c>
      <c r="I56" s="36">
        <f t="shared" si="1"/>
        <v>22</v>
      </c>
      <c r="J56" s="78"/>
      <c r="K56" s="78"/>
    </row>
    <row r="57" spans="1:11" s="79" customFormat="1">
      <c r="A57" s="132">
        <f>ภาษาไทย6!A144</f>
        <v>49</v>
      </c>
      <c r="B57" s="133" t="str">
        <f>ภาษาไทย6!B144</f>
        <v xml:space="preserve">  </v>
      </c>
      <c r="C57" s="134">
        <f>ภาษาไทย6!BI144</f>
        <v>0</v>
      </c>
      <c r="D57" s="134">
        <f>คณิต6!BI144</f>
        <v>0</v>
      </c>
      <c r="E57" s="134">
        <f>วิทย์6!BL144</f>
        <v>0</v>
      </c>
      <c r="F57" s="134">
        <f>สังคม6!BI144</f>
        <v>0</v>
      </c>
      <c r="G57" s="134">
        <f>อังกฤษ6!BI144</f>
        <v>0</v>
      </c>
      <c r="H57" s="135">
        <f t="shared" si="0"/>
        <v>0</v>
      </c>
      <c r="I57" s="36">
        <f t="shared" si="1"/>
        <v>22</v>
      </c>
      <c r="J57" s="78"/>
      <c r="K57" s="78"/>
    </row>
    <row r="58" spans="1:11" s="79" customFormat="1">
      <c r="A58" s="132">
        <f>ภาษาไทย6!A145</f>
        <v>50</v>
      </c>
      <c r="B58" s="133" t="str">
        <f>ภาษาไทย6!B145</f>
        <v xml:space="preserve">  </v>
      </c>
      <c r="C58" s="134">
        <f>ภาษาไทย6!BI145</f>
        <v>0</v>
      </c>
      <c r="D58" s="134">
        <f>คณิต6!BI145</f>
        <v>0</v>
      </c>
      <c r="E58" s="134">
        <f>วิทย์6!BL145</f>
        <v>0</v>
      </c>
      <c r="F58" s="134">
        <f>สังคม6!BI145</f>
        <v>0</v>
      </c>
      <c r="G58" s="134">
        <f>อังกฤษ6!BI145</f>
        <v>0</v>
      </c>
      <c r="H58" s="135">
        <f t="shared" si="0"/>
        <v>0</v>
      </c>
      <c r="I58" s="36">
        <f t="shared" si="1"/>
        <v>22</v>
      </c>
      <c r="J58" s="78"/>
      <c r="K58" s="78"/>
    </row>
    <row r="59" spans="1:11" s="79" customFormat="1">
      <c r="A59" s="132">
        <f>ภาษาไทย6!A146</f>
        <v>51</v>
      </c>
      <c r="B59" s="133" t="str">
        <f>ภาษาไทย6!B146</f>
        <v xml:space="preserve">  </v>
      </c>
      <c r="C59" s="134">
        <f>ภาษาไทย6!BI146</f>
        <v>0</v>
      </c>
      <c r="D59" s="134">
        <f>คณิต6!BI146</f>
        <v>0</v>
      </c>
      <c r="E59" s="134">
        <f>วิทย์6!BL146</f>
        <v>0</v>
      </c>
      <c r="F59" s="134">
        <f>สังคม6!BI146</f>
        <v>0</v>
      </c>
      <c r="G59" s="134">
        <f>อังกฤษ6!BI146</f>
        <v>0</v>
      </c>
      <c r="H59" s="135">
        <f t="shared" si="0"/>
        <v>0</v>
      </c>
      <c r="I59" s="36">
        <f t="shared" si="1"/>
        <v>22</v>
      </c>
      <c r="J59" s="78"/>
      <c r="K59" s="78"/>
    </row>
    <row r="60" spans="1:11" s="79" customFormat="1">
      <c r="A60" s="132">
        <f>ภาษาไทย6!A147</f>
        <v>52</v>
      </c>
      <c r="B60" s="133" t="str">
        <f>ภาษาไทย6!B147</f>
        <v xml:space="preserve">  </v>
      </c>
      <c r="C60" s="134">
        <f>ภาษาไทย6!BI147</f>
        <v>0</v>
      </c>
      <c r="D60" s="134">
        <f>คณิต6!BI147</f>
        <v>0</v>
      </c>
      <c r="E60" s="134">
        <f>วิทย์6!BL147</f>
        <v>0</v>
      </c>
      <c r="F60" s="134">
        <f>สังคม6!BI147</f>
        <v>0</v>
      </c>
      <c r="G60" s="134">
        <f>อังกฤษ6!BI147</f>
        <v>0</v>
      </c>
      <c r="H60" s="135">
        <f t="shared" si="0"/>
        <v>0</v>
      </c>
      <c r="I60" s="36">
        <f t="shared" si="1"/>
        <v>22</v>
      </c>
      <c r="J60" s="78"/>
      <c r="K60" s="78"/>
    </row>
    <row r="61" spans="1:11" s="79" customFormat="1">
      <c r="A61" s="132">
        <f>ภาษาไทย6!A148</f>
        <v>53</v>
      </c>
      <c r="B61" s="133" t="str">
        <f>ภาษาไทย6!B148</f>
        <v xml:space="preserve">  </v>
      </c>
      <c r="C61" s="134">
        <f>ภาษาไทย6!BI148</f>
        <v>0</v>
      </c>
      <c r="D61" s="134">
        <f>คณิต6!BI148</f>
        <v>0</v>
      </c>
      <c r="E61" s="134">
        <f>วิทย์6!BL148</f>
        <v>0</v>
      </c>
      <c r="F61" s="134">
        <f>สังคม6!BI148</f>
        <v>0</v>
      </c>
      <c r="G61" s="134">
        <f>อังกฤษ6!BI148</f>
        <v>0</v>
      </c>
      <c r="H61" s="135">
        <f t="shared" si="0"/>
        <v>0</v>
      </c>
      <c r="I61" s="36">
        <f t="shared" si="1"/>
        <v>22</v>
      </c>
      <c r="J61" s="78"/>
      <c r="K61" s="78"/>
    </row>
    <row r="62" spans="1:11" s="79" customFormat="1">
      <c r="A62" s="132">
        <f>ภาษาไทย6!A149</f>
        <v>54</v>
      </c>
      <c r="B62" s="133" t="str">
        <f>ภาษาไทย6!B149</f>
        <v xml:space="preserve">  </v>
      </c>
      <c r="C62" s="134">
        <f>ภาษาไทย6!BI149</f>
        <v>0</v>
      </c>
      <c r="D62" s="134">
        <f>คณิต6!BI149</f>
        <v>0</v>
      </c>
      <c r="E62" s="134">
        <f>วิทย์6!BL149</f>
        <v>0</v>
      </c>
      <c r="F62" s="134">
        <f>สังคม6!BI149</f>
        <v>0</v>
      </c>
      <c r="G62" s="134">
        <f>อังกฤษ6!BI149</f>
        <v>0</v>
      </c>
      <c r="H62" s="135">
        <f t="shared" si="0"/>
        <v>0</v>
      </c>
      <c r="I62" s="36">
        <f t="shared" si="1"/>
        <v>22</v>
      </c>
      <c r="J62" s="78"/>
      <c r="K62" s="78"/>
    </row>
    <row r="63" spans="1:11" s="79" customFormat="1">
      <c r="A63" s="132">
        <f>ภาษาไทย6!A150</f>
        <v>55</v>
      </c>
      <c r="B63" s="133" t="str">
        <f>ภาษาไทย6!B150</f>
        <v xml:space="preserve">  </v>
      </c>
      <c r="C63" s="134">
        <f>ภาษาไทย6!BI150</f>
        <v>0</v>
      </c>
      <c r="D63" s="134">
        <f>คณิต6!BI150</f>
        <v>0</v>
      </c>
      <c r="E63" s="134">
        <f>วิทย์6!BL150</f>
        <v>0</v>
      </c>
      <c r="F63" s="134">
        <f>สังคม6!BI150</f>
        <v>0</v>
      </c>
      <c r="G63" s="134">
        <f>อังกฤษ6!BI150</f>
        <v>0</v>
      </c>
      <c r="H63" s="135">
        <f t="shared" si="0"/>
        <v>0</v>
      </c>
      <c r="I63" s="36">
        <f t="shared" si="1"/>
        <v>22</v>
      </c>
      <c r="J63" s="78"/>
      <c r="K63" s="78"/>
    </row>
    <row r="64" spans="1:11" s="79" customFormat="1">
      <c r="A64" s="132">
        <f>ภาษาไทย6!A151</f>
        <v>56</v>
      </c>
      <c r="B64" s="133" t="str">
        <f>ภาษาไทย6!B151</f>
        <v xml:space="preserve">  </v>
      </c>
      <c r="C64" s="134">
        <f>ภาษาไทย6!BI151</f>
        <v>0</v>
      </c>
      <c r="D64" s="134">
        <f>คณิต6!BI151</f>
        <v>0</v>
      </c>
      <c r="E64" s="134">
        <f>วิทย์6!BL151</f>
        <v>0</v>
      </c>
      <c r="F64" s="134">
        <f>สังคม6!BI151</f>
        <v>0</v>
      </c>
      <c r="G64" s="134">
        <f>อังกฤษ6!BI151</f>
        <v>0</v>
      </c>
      <c r="H64" s="135">
        <f t="shared" si="0"/>
        <v>0</v>
      </c>
      <c r="I64" s="36">
        <f t="shared" si="1"/>
        <v>22</v>
      </c>
      <c r="J64" s="78"/>
      <c r="K64" s="78"/>
    </row>
    <row r="65" spans="1:11" s="79" customFormat="1">
      <c r="A65" s="132">
        <f>ภาษาไทย6!A152</f>
        <v>57</v>
      </c>
      <c r="B65" s="133" t="str">
        <f>ภาษาไทย6!B152</f>
        <v xml:space="preserve">  </v>
      </c>
      <c r="C65" s="134">
        <f>ภาษาไทย6!BI152</f>
        <v>0</v>
      </c>
      <c r="D65" s="134">
        <f>คณิต6!BI152</f>
        <v>0</v>
      </c>
      <c r="E65" s="134">
        <f>วิทย์6!BL152</f>
        <v>0</v>
      </c>
      <c r="F65" s="134">
        <f>สังคม6!BI152</f>
        <v>0</v>
      </c>
      <c r="G65" s="134">
        <f>อังกฤษ6!BI152</f>
        <v>0</v>
      </c>
      <c r="H65" s="135">
        <f t="shared" si="0"/>
        <v>0</v>
      </c>
      <c r="I65" s="36">
        <f t="shared" si="1"/>
        <v>22</v>
      </c>
      <c r="J65" s="78"/>
      <c r="K65" s="78"/>
    </row>
    <row r="66" spans="1:11" s="79" customFormat="1">
      <c r="A66" s="132">
        <f>ภาษาไทย6!A153</f>
        <v>58</v>
      </c>
      <c r="B66" s="133" t="str">
        <f>ภาษาไทย6!B153</f>
        <v xml:space="preserve">  </v>
      </c>
      <c r="C66" s="134">
        <f>ภาษาไทย6!BI153</f>
        <v>0</v>
      </c>
      <c r="D66" s="134">
        <f>คณิต6!BI153</f>
        <v>0</v>
      </c>
      <c r="E66" s="134">
        <f>วิทย์6!BL153</f>
        <v>0</v>
      </c>
      <c r="F66" s="134">
        <f>สังคม6!BI153</f>
        <v>0</v>
      </c>
      <c r="G66" s="134">
        <f>อังกฤษ6!BI153</f>
        <v>0</v>
      </c>
      <c r="H66" s="135">
        <f t="shared" si="0"/>
        <v>0</v>
      </c>
      <c r="I66" s="36">
        <f t="shared" si="1"/>
        <v>22</v>
      </c>
      <c r="J66" s="78"/>
      <c r="K66" s="78"/>
    </row>
    <row r="67" spans="1:11" s="79" customFormat="1">
      <c r="A67" s="132">
        <f>ภาษาไทย6!A154</f>
        <v>59</v>
      </c>
      <c r="B67" s="133" t="str">
        <f>ภาษาไทย6!B154</f>
        <v xml:space="preserve">  </v>
      </c>
      <c r="C67" s="134">
        <f>ภาษาไทย6!BI154</f>
        <v>0</v>
      </c>
      <c r="D67" s="134">
        <f>คณิต6!BI154</f>
        <v>0</v>
      </c>
      <c r="E67" s="134">
        <f>วิทย์6!BL154</f>
        <v>0</v>
      </c>
      <c r="F67" s="134">
        <f>สังคม6!BI154</f>
        <v>0</v>
      </c>
      <c r="G67" s="134">
        <f>อังกฤษ6!BI154</f>
        <v>0</v>
      </c>
      <c r="H67" s="135">
        <f t="shared" si="0"/>
        <v>0</v>
      </c>
      <c r="I67" s="36">
        <f t="shared" si="1"/>
        <v>22</v>
      </c>
      <c r="J67" s="78"/>
      <c r="K67" s="78"/>
    </row>
    <row r="68" spans="1:11" s="79" customFormat="1">
      <c r="A68" s="136">
        <f>ภาษาไทย6!A155</f>
        <v>60</v>
      </c>
      <c r="B68" s="137" t="str">
        <f>ภาษาไทย6!B155</f>
        <v xml:space="preserve">  </v>
      </c>
      <c r="C68" s="138">
        <f>ภาษาไทย6!BI155</f>
        <v>0</v>
      </c>
      <c r="D68" s="138">
        <f>คณิต6!BI155</f>
        <v>0</v>
      </c>
      <c r="E68" s="138">
        <f>วิทย์6!BL155</f>
        <v>0</v>
      </c>
      <c r="F68" s="138">
        <f>สังคม6!BI155</f>
        <v>0</v>
      </c>
      <c r="G68" s="138">
        <f>อังกฤษ6!BI155</f>
        <v>0</v>
      </c>
      <c r="H68" s="139">
        <f t="shared" si="0"/>
        <v>0</v>
      </c>
      <c r="I68" s="38">
        <f t="shared" si="1"/>
        <v>22</v>
      </c>
      <c r="J68" s="78"/>
      <c r="K68" s="78"/>
    </row>
    <row r="69" spans="1:11" s="79" customFormat="1">
      <c r="A69" s="399" t="s">
        <v>5</v>
      </c>
      <c r="B69" s="399"/>
      <c r="C69" s="138">
        <f>ภาษาไทย6!BI156</f>
        <v>128.5</v>
      </c>
      <c r="D69" s="138">
        <f>คณิต6!BI156</f>
        <v>112</v>
      </c>
      <c r="E69" s="138">
        <f>วิทย์6!BL156</f>
        <v>520</v>
      </c>
      <c r="F69" s="138">
        <f>สังคม6!BI156</f>
        <v>120</v>
      </c>
      <c r="G69" s="147">
        <f>อังกฤษ6!BI156</f>
        <v>125</v>
      </c>
      <c r="H69" s="149">
        <f t="shared" ref="H69" si="2">SUM(H9:H68)</f>
        <v>201.1</v>
      </c>
      <c r="I69" s="148"/>
      <c r="J69" s="78"/>
      <c r="K69" s="78"/>
    </row>
    <row r="70" spans="1:11" s="79" customFormat="1">
      <c r="A70" s="399" t="s">
        <v>8</v>
      </c>
      <c r="B70" s="399"/>
      <c r="C70" s="138">
        <f>ภาษาไทย6!BI157</f>
        <v>5.8409090909090908</v>
      </c>
      <c r="D70" s="138">
        <f>คณิต6!BI157</f>
        <v>5.0909090909090908</v>
      </c>
      <c r="E70" s="138">
        <f>วิทย์6!BL157</f>
        <v>23.636363636363637</v>
      </c>
      <c r="F70" s="138">
        <f>สังคม6!BI157</f>
        <v>5.4545454545454541</v>
      </c>
      <c r="G70" s="147">
        <f>อังกฤษ6!BI157</f>
        <v>5.6818181818181817</v>
      </c>
      <c r="H70" s="149">
        <f>H69/ภาษาไทย6!$A$75</f>
        <v>9.1409090909090907</v>
      </c>
      <c r="I70" s="148"/>
      <c r="J70" s="78"/>
      <c r="K70" s="78"/>
    </row>
    <row r="71" spans="1:11" s="79" customFormat="1">
      <c r="H71" s="78"/>
      <c r="I71" s="78"/>
      <c r="J71" s="78"/>
      <c r="K71" s="78"/>
    </row>
    <row r="72" spans="1:11" s="79" customFormat="1" hidden="1">
      <c r="H72" s="78"/>
      <c r="I72" s="78"/>
      <c r="J72" s="78"/>
      <c r="K72" s="78"/>
    </row>
    <row r="73" spans="1:11" s="79" customFormat="1" hidden="1">
      <c r="H73" s="78"/>
      <c r="I73" s="78"/>
      <c r="J73" s="78"/>
      <c r="K73" s="78"/>
    </row>
    <row r="74" spans="1:11" s="79" customFormat="1" hidden="1">
      <c r="H74" s="78"/>
      <c r="I74" s="78"/>
      <c r="J74" s="78"/>
      <c r="K74" s="78"/>
    </row>
    <row r="75" spans="1:11" s="79" customFormat="1" hidden="1">
      <c r="H75" s="78"/>
      <c r="I75" s="78"/>
      <c r="J75" s="78"/>
      <c r="K75" s="78"/>
    </row>
    <row r="76" spans="1:11" s="79" customFormat="1" hidden="1">
      <c r="H76" s="78"/>
      <c r="I76" s="78"/>
      <c r="J76" s="78"/>
      <c r="K76" s="78"/>
    </row>
    <row r="77" spans="1:11" s="79" customFormat="1" hidden="1">
      <c r="H77" s="78"/>
      <c r="I77" s="78"/>
      <c r="J77" s="78"/>
      <c r="K77" s="78"/>
    </row>
    <row r="78" spans="1:11" s="79" customFormat="1" hidden="1">
      <c r="H78" s="78"/>
      <c r="I78" s="78"/>
      <c r="J78" s="78"/>
      <c r="K78" s="78"/>
    </row>
    <row r="79" spans="1:11" s="79" customFormat="1" hidden="1">
      <c r="H79" s="78"/>
      <c r="I79" s="78"/>
      <c r="J79" s="78"/>
      <c r="K79" s="78"/>
    </row>
    <row r="80" spans="1:11" s="79" customFormat="1" hidden="1">
      <c r="H80" s="78"/>
      <c r="I80" s="78"/>
      <c r="J80" s="78"/>
      <c r="K80" s="78"/>
    </row>
    <row r="81" spans="8:11" s="79" customFormat="1" hidden="1">
      <c r="H81" s="78"/>
      <c r="I81" s="78"/>
      <c r="J81" s="78"/>
      <c r="K81" s="78"/>
    </row>
    <row r="82" spans="8:11" s="79" customFormat="1" hidden="1">
      <c r="H82" s="78"/>
      <c r="I82" s="78"/>
      <c r="J82" s="78"/>
      <c r="K82" s="78"/>
    </row>
    <row r="83" spans="8:11" s="79" customFormat="1" hidden="1">
      <c r="H83" s="78"/>
      <c r="I83" s="78"/>
      <c r="J83" s="78"/>
      <c r="K83" s="78"/>
    </row>
    <row r="84" spans="8:11" s="79" customFormat="1" hidden="1">
      <c r="H84" s="78"/>
      <c r="I84" s="78"/>
      <c r="J84" s="78"/>
      <c r="K84" s="78"/>
    </row>
    <row r="85" spans="8:11" s="79" customFormat="1" hidden="1">
      <c r="H85" s="78"/>
      <c r="I85" s="78"/>
      <c r="J85" s="78"/>
      <c r="K85" s="78"/>
    </row>
    <row r="86" spans="8:11" s="79" customFormat="1" hidden="1">
      <c r="H86" s="78"/>
      <c r="I86" s="78"/>
      <c r="J86" s="78"/>
      <c r="K86" s="78"/>
    </row>
    <row r="87" spans="8:11" s="79" customFormat="1" hidden="1">
      <c r="H87" s="78"/>
      <c r="I87" s="78"/>
      <c r="J87" s="78"/>
      <c r="K87" s="78"/>
    </row>
    <row r="88" spans="8:11" s="79" customFormat="1" hidden="1">
      <c r="H88" s="78"/>
      <c r="I88" s="78"/>
      <c r="J88" s="78"/>
      <c r="K88" s="78"/>
    </row>
    <row r="89" spans="8:11" s="79" customFormat="1" hidden="1">
      <c r="H89" s="78"/>
      <c r="I89" s="78"/>
      <c r="J89" s="78"/>
      <c r="K89" s="78"/>
    </row>
    <row r="90" spans="8:11" s="79" customFormat="1" hidden="1">
      <c r="H90" s="78"/>
      <c r="I90" s="78"/>
      <c r="J90" s="78"/>
      <c r="K90" s="78"/>
    </row>
    <row r="91" spans="8:11" s="79" customFormat="1" hidden="1">
      <c r="H91" s="78"/>
      <c r="I91" s="78"/>
      <c r="J91" s="78"/>
      <c r="K91" s="78"/>
    </row>
    <row r="92" spans="8:11" s="79" customFormat="1" hidden="1">
      <c r="H92" s="78"/>
      <c r="I92" s="78"/>
      <c r="J92" s="78"/>
      <c r="K92" s="78"/>
    </row>
    <row r="93" spans="8:11" s="79" customFormat="1" hidden="1">
      <c r="H93" s="78"/>
      <c r="I93" s="78"/>
      <c r="J93" s="78"/>
      <c r="K93" s="78"/>
    </row>
    <row r="94" spans="8:11" s="79" customFormat="1" hidden="1">
      <c r="H94" s="78"/>
      <c r="I94" s="78"/>
      <c r="J94" s="78"/>
      <c r="K94" s="78"/>
    </row>
    <row r="95" spans="8:11" s="79" customFormat="1" hidden="1">
      <c r="H95" s="78"/>
      <c r="I95" s="78"/>
      <c r="J95" s="78"/>
      <c r="K95" s="78"/>
    </row>
    <row r="96" spans="8:11" s="79" customFormat="1" hidden="1">
      <c r="H96" s="78"/>
      <c r="I96" s="78"/>
      <c r="J96" s="78"/>
      <c r="K96" s="78"/>
    </row>
    <row r="97" spans="8:11" s="79" customFormat="1" hidden="1">
      <c r="H97" s="78"/>
      <c r="I97" s="78"/>
      <c r="J97" s="78"/>
      <c r="K97" s="78"/>
    </row>
    <row r="98" spans="8:11" s="79" customFormat="1" hidden="1">
      <c r="H98" s="78"/>
      <c r="I98" s="78"/>
      <c r="J98" s="78"/>
      <c r="K98" s="78"/>
    </row>
    <row r="99" spans="8:11" s="79" customFormat="1" hidden="1">
      <c r="H99" s="78"/>
      <c r="I99" s="78"/>
      <c r="J99" s="78"/>
      <c r="K99" s="78"/>
    </row>
    <row r="100" spans="8:11" s="79" customFormat="1" hidden="1">
      <c r="H100" s="78"/>
      <c r="I100" s="78"/>
      <c r="J100" s="78"/>
      <c r="K100" s="78"/>
    </row>
    <row r="101" spans="8:11" s="79" customFormat="1" hidden="1">
      <c r="H101" s="78"/>
      <c r="I101" s="78"/>
      <c r="J101" s="78"/>
      <c r="K101" s="78"/>
    </row>
    <row r="102" spans="8:11" s="79" customFormat="1" hidden="1">
      <c r="H102" s="78"/>
      <c r="I102" s="78"/>
      <c r="J102" s="78"/>
      <c r="K102" s="78"/>
    </row>
    <row r="103" spans="8:11" s="79" customFormat="1" hidden="1">
      <c r="H103" s="78"/>
      <c r="I103" s="78"/>
      <c r="J103" s="78"/>
      <c r="K103" s="78"/>
    </row>
    <row r="104" spans="8:11" s="79" customFormat="1" hidden="1">
      <c r="H104" s="78"/>
      <c r="I104" s="78"/>
      <c r="J104" s="78"/>
      <c r="K104" s="78"/>
    </row>
    <row r="105" spans="8:11" s="79" customFormat="1" hidden="1">
      <c r="H105" s="78"/>
      <c r="I105" s="78"/>
      <c r="J105" s="78"/>
      <c r="K105" s="78"/>
    </row>
    <row r="106" spans="8:11" s="79" customFormat="1" hidden="1">
      <c r="H106" s="78"/>
      <c r="I106" s="78"/>
      <c r="J106" s="78"/>
      <c r="K106" s="78"/>
    </row>
    <row r="107" spans="8:11" s="79" customFormat="1" hidden="1">
      <c r="H107" s="78"/>
      <c r="I107" s="78"/>
      <c r="J107" s="78"/>
      <c r="K107" s="78"/>
    </row>
    <row r="108" spans="8:11" s="79" customFormat="1" hidden="1">
      <c r="H108" s="78"/>
      <c r="I108" s="78"/>
      <c r="J108" s="78"/>
      <c r="K108" s="78"/>
    </row>
    <row r="109" spans="8:11" s="79" customFormat="1" hidden="1">
      <c r="H109" s="78"/>
      <c r="I109" s="78"/>
      <c r="J109" s="78"/>
      <c r="K109" s="78"/>
    </row>
    <row r="110" spans="8:11" s="79" customFormat="1" hidden="1">
      <c r="H110" s="78"/>
      <c r="I110" s="78"/>
      <c r="J110" s="78"/>
      <c r="K110" s="78"/>
    </row>
    <row r="111" spans="8:11" s="79" customFormat="1" hidden="1">
      <c r="H111" s="78"/>
      <c r="I111" s="78"/>
      <c r="J111" s="78"/>
      <c r="K111" s="78"/>
    </row>
    <row r="112" spans="8:11" s="79" customFormat="1" hidden="1">
      <c r="H112" s="78"/>
      <c r="I112" s="78"/>
      <c r="J112" s="78"/>
      <c r="K112" s="78"/>
    </row>
    <row r="113" spans="8:11" s="79" customFormat="1" hidden="1">
      <c r="H113" s="78"/>
      <c r="I113" s="78"/>
      <c r="J113" s="78"/>
      <c r="K113" s="78"/>
    </row>
    <row r="114" spans="8:11" s="79" customFormat="1" hidden="1">
      <c r="H114" s="78"/>
      <c r="I114" s="78"/>
      <c r="J114" s="78"/>
      <c r="K114" s="78"/>
    </row>
    <row r="115" spans="8:11" s="79" customFormat="1" hidden="1">
      <c r="H115" s="78"/>
      <c r="I115" s="78"/>
      <c r="J115" s="78"/>
      <c r="K115" s="78"/>
    </row>
    <row r="116" spans="8:11" s="79" customFormat="1" hidden="1">
      <c r="H116" s="78"/>
      <c r="I116" s="78"/>
      <c r="J116" s="78"/>
      <c r="K116" s="78"/>
    </row>
    <row r="117" spans="8:11" s="79" customFormat="1" hidden="1">
      <c r="H117" s="78"/>
      <c r="I117" s="78"/>
      <c r="J117" s="78"/>
      <c r="K117" s="78"/>
    </row>
    <row r="118" spans="8:11" s="79" customFormat="1" hidden="1">
      <c r="H118" s="78"/>
      <c r="I118" s="78"/>
      <c r="J118" s="78"/>
      <c r="K118" s="78"/>
    </row>
    <row r="119" spans="8:11" s="79" customFormat="1" hidden="1">
      <c r="H119" s="78"/>
      <c r="I119" s="78"/>
      <c r="J119" s="78"/>
      <c r="K119" s="78"/>
    </row>
    <row r="120" spans="8:11" s="79" customFormat="1" hidden="1">
      <c r="H120" s="78"/>
      <c r="I120" s="78"/>
      <c r="J120" s="78"/>
      <c r="K120" s="78"/>
    </row>
    <row r="121" spans="8:11" s="79" customFormat="1" hidden="1">
      <c r="H121" s="78"/>
      <c r="I121" s="78"/>
      <c r="J121" s="78"/>
      <c r="K121" s="78"/>
    </row>
    <row r="122" spans="8:11" s="79" customFormat="1" hidden="1">
      <c r="H122" s="78"/>
      <c r="I122" s="78"/>
      <c r="J122" s="78"/>
      <c r="K122" s="78"/>
    </row>
    <row r="123" spans="8:11" s="79" customFormat="1" hidden="1">
      <c r="H123" s="78"/>
      <c r="I123" s="78"/>
      <c r="J123" s="78"/>
      <c r="K123" s="78"/>
    </row>
    <row r="124" spans="8:11" s="79" customFormat="1" hidden="1">
      <c r="H124" s="78"/>
      <c r="I124" s="78"/>
      <c r="J124" s="78"/>
      <c r="K124" s="78"/>
    </row>
    <row r="125" spans="8:11" s="79" customFormat="1" hidden="1">
      <c r="H125" s="78"/>
      <c r="I125" s="78"/>
      <c r="J125" s="78"/>
      <c r="K125" s="78"/>
    </row>
    <row r="126" spans="8:11" s="79" customFormat="1" hidden="1">
      <c r="H126" s="78"/>
      <c r="I126" s="78"/>
      <c r="J126" s="78"/>
      <c r="K126" s="78"/>
    </row>
    <row r="127" spans="8:11" s="79" customFormat="1" hidden="1">
      <c r="H127" s="78"/>
      <c r="I127" s="78"/>
      <c r="J127" s="78"/>
      <c r="K127" s="78"/>
    </row>
    <row r="128" spans="8:11" s="79" customFormat="1" hidden="1">
      <c r="H128" s="78"/>
      <c r="I128" s="78"/>
      <c r="J128" s="78"/>
      <c r="K128" s="78"/>
    </row>
    <row r="129" spans="8:11" s="79" customFormat="1" hidden="1">
      <c r="H129" s="78"/>
      <c r="I129" s="78"/>
      <c r="J129" s="78"/>
      <c r="K129" s="78"/>
    </row>
    <row r="130" spans="8:11" s="79" customFormat="1" hidden="1">
      <c r="H130" s="78"/>
      <c r="I130" s="78"/>
      <c r="J130" s="78"/>
      <c r="K130" s="78"/>
    </row>
    <row r="131" spans="8:11" s="79" customFormat="1" hidden="1">
      <c r="H131" s="78"/>
      <c r="I131" s="78"/>
      <c r="J131" s="78"/>
      <c r="K131" s="78"/>
    </row>
    <row r="132" spans="8:11" s="79" customFormat="1" hidden="1">
      <c r="H132" s="78"/>
      <c r="I132" s="78"/>
      <c r="J132" s="78"/>
      <c r="K132" s="78"/>
    </row>
    <row r="133" spans="8:11" s="79" customFormat="1" hidden="1">
      <c r="H133" s="78"/>
      <c r="I133" s="78"/>
      <c r="J133" s="78"/>
      <c r="K133" s="78"/>
    </row>
    <row r="134" spans="8:11" s="79" customFormat="1" hidden="1">
      <c r="H134" s="78"/>
      <c r="I134" s="78"/>
      <c r="J134" s="78"/>
      <c r="K134" s="78"/>
    </row>
    <row r="135" spans="8:11" s="79" customFormat="1" hidden="1">
      <c r="H135" s="78"/>
      <c r="I135" s="78"/>
      <c r="J135" s="78"/>
      <c r="K135" s="78"/>
    </row>
    <row r="136" spans="8:11" s="79" customFormat="1" hidden="1">
      <c r="H136" s="78"/>
      <c r="I136" s="78"/>
      <c r="J136" s="78"/>
      <c r="K136" s="78"/>
    </row>
    <row r="137" spans="8:11" s="79" customFormat="1" hidden="1">
      <c r="H137" s="78"/>
      <c r="I137" s="78"/>
      <c r="J137" s="78"/>
      <c r="K137" s="78"/>
    </row>
    <row r="138" spans="8:11" s="79" customFormat="1" hidden="1">
      <c r="H138" s="78"/>
      <c r="I138" s="78"/>
      <c r="J138" s="78"/>
      <c r="K138" s="78"/>
    </row>
    <row r="139" spans="8:11" s="79" customFormat="1" hidden="1">
      <c r="H139" s="78"/>
      <c r="I139" s="78"/>
      <c r="J139" s="78"/>
      <c r="K139" s="78"/>
    </row>
    <row r="140" spans="8:11" s="79" customFormat="1" hidden="1">
      <c r="H140" s="78"/>
      <c r="I140" s="78"/>
      <c r="J140" s="78"/>
      <c r="K140" s="78"/>
    </row>
    <row r="141" spans="8:11" s="79" customFormat="1" hidden="1">
      <c r="H141" s="78"/>
      <c r="I141" s="78"/>
      <c r="J141" s="78"/>
      <c r="K141" s="78"/>
    </row>
    <row r="142" spans="8:11" s="79" customFormat="1" hidden="1">
      <c r="H142" s="78"/>
      <c r="I142" s="78"/>
      <c r="J142" s="78"/>
      <c r="K142" s="78"/>
    </row>
    <row r="143" spans="8:11" s="79" customFormat="1" hidden="1">
      <c r="H143" s="78"/>
      <c r="I143" s="78"/>
      <c r="J143" s="78"/>
      <c r="K143" s="78"/>
    </row>
    <row r="144" spans="8:11" s="79" customFormat="1" hidden="1">
      <c r="H144" s="78"/>
      <c r="I144" s="78"/>
      <c r="J144" s="78"/>
      <c r="K144" s="78"/>
    </row>
    <row r="145" spans="8:11" s="79" customFormat="1" hidden="1">
      <c r="H145" s="78"/>
      <c r="I145" s="78"/>
      <c r="J145" s="78"/>
      <c r="K145" s="78"/>
    </row>
    <row r="146" spans="8:11" s="79" customFormat="1" hidden="1">
      <c r="H146" s="78"/>
      <c r="I146" s="78"/>
      <c r="J146" s="78"/>
      <c r="K146" s="78"/>
    </row>
    <row r="147" spans="8:11" s="79" customFormat="1" hidden="1">
      <c r="H147" s="78"/>
      <c r="I147" s="78"/>
      <c r="J147" s="78"/>
      <c r="K147" s="78"/>
    </row>
    <row r="148" spans="8:11" s="79" customFormat="1" hidden="1">
      <c r="H148" s="78"/>
      <c r="I148" s="78"/>
      <c r="J148" s="78"/>
      <c r="K148" s="78"/>
    </row>
    <row r="149" spans="8:11" s="79" customFormat="1" hidden="1">
      <c r="H149" s="78"/>
      <c r="I149" s="78"/>
      <c r="J149" s="78"/>
      <c r="K149" s="78"/>
    </row>
    <row r="150" spans="8:11" s="79" customFormat="1" hidden="1">
      <c r="H150" s="78"/>
      <c r="I150" s="78"/>
      <c r="J150" s="78"/>
      <c r="K150" s="78"/>
    </row>
    <row r="151" spans="8:11" s="79" customFormat="1" hidden="1">
      <c r="H151" s="78"/>
      <c r="I151" s="78"/>
      <c r="J151" s="78"/>
      <c r="K151" s="78"/>
    </row>
    <row r="152" spans="8:11" s="79" customFormat="1" hidden="1">
      <c r="H152" s="78"/>
      <c r="I152" s="78"/>
      <c r="J152" s="78"/>
      <c r="K152" s="78"/>
    </row>
    <row r="153" spans="8:11" s="79" customFormat="1" hidden="1">
      <c r="H153" s="78"/>
      <c r="I153" s="78"/>
      <c r="J153" s="78"/>
      <c r="K153" s="78"/>
    </row>
    <row r="154" spans="8:11" s="79" customFormat="1" hidden="1">
      <c r="H154" s="78"/>
      <c r="I154" s="78"/>
      <c r="J154" s="78"/>
      <c r="K154" s="78"/>
    </row>
    <row r="155" spans="8:11" s="79" customFormat="1" hidden="1">
      <c r="H155" s="78"/>
      <c r="I155" s="78"/>
      <c r="J155" s="78"/>
      <c r="K155" s="78"/>
    </row>
    <row r="156" spans="8:11" s="79" customFormat="1" hidden="1">
      <c r="H156" s="78"/>
      <c r="I156" s="78"/>
      <c r="J156" s="78"/>
      <c r="K156" s="78"/>
    </row>
    <row r="157" spans="8:11" s="79" customFormat="1" hidden="1">
      <c r="H157" s="78"/>
      <c r="I157" s="78"/>
      <c r="J157" s="78"/>
      <c r="K157" s="78"/>
    </row>
    <row r="158" spans="8:11" s="79" customFormat="1" hidden="1">
      <c r="H158" s="78"/>
      <c r="I158" s="78"/>
      <c r="J158" s="78"/>
      <c r="K158" s="78"/>
    </row>
    <row r="159" spans="8:11" s="79" customFormat="1" hidden="1">
      <c r="H159" s="78"/>
      <c r="I159" s="78"/>
      <c r="J159" s="78"/>
      <c r="K159" s="78"/>
    </row>
    <row r="160" spans="8:11" s="79" customFormat="1" hidden="1">
      <c r="H160" s="78"/>
      <c r="I160" s="78"/>
      <c r="J160" s="78"/>
      <c r="K160" s="78"/>
    </row>
    <row r="161" spans="8:11" s="79" customFormat="1" hidden="1">
      <c r="H161" s="78"/>
      <c r="I161" s="78"/>
      <c r="J161" s="78"/>
      <c r="K161" s="78"/>
    </row>
    <row r="162" spans="8:11" s="79" customFormat="1" hidden="1">
      <c r="H162" s="78"/>
      <c r="I162" s="78"/>
      <c r="J162" s="78"/>
      <c r="K162" s="78"/>
    </row>
  </sheetData>
  <sheetProtection password="8D30" sheet="1" objects="1" scenarios="1" formatCells="0" formatColumns="0" formatRows="0" insertColumns="0"/>
  <mergeCells count="4">
    <mergeCell ref="A1:I1"/>
    <mergeCell ref="A2:I2"/>
    <mergeCell ref="A69:B69"/>
    <mergeCell ref="A70:B70"/>
  </mergeCells>
  <conditionalFormatting sqref="H9:H68">
    <cfRule type="cellIs" dxfId="4" priority="2" operator="equal">
      <formula>0</formula>
    </cfRule>
  </conditionalFormatting>
  <conditionalFormatting sqref="I9:I68">
    <cfRule type="cellIs" dxfId="3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58"/>
  <sheetViews>
    <sheetView showZeros="0" workbookViewId="0">
      <selection activeCell="B5" sqref="B5"/>
    </sheetView>
  </sheetViews>
  <sheetFormatPr defaultColWidth="0" defaultRowHeight="23.25" zeroHeight="1"/>
  <cols>
    <col min="1" max="1" width="3.5703125" style="79" customWidth="1"/>
    <col min="2" max="2" width="27.7109375" style="79" customWidth="1"/>
    <col min="3" max="7" width="6.5703125" style="79" customWidth="1"/>
    <col min="8" max="8" width="6.5703125" style="78" customWidth="1"/>
    <col min="9" max="9" width="3.140625" style="78" customWidth="1"/>
    <col min="10" max="11" width="9" style="78" hidden="1" customWidth="1"/>
    <col min="12" max="16384" width="0" style="78" hidden="1"/>
  </cols>
  <sheetData>
    <row r="1" spans="1:9">
      <c r="A1" s="398" t="str">
        <f>"ผลการทดสอบนักเรียนชั้น"&amp;Data!$D$21 &amp;"   "&amp;"จากการสอบ Pre O-NET  ปีการศึกษา"&amp;"   "&amp;Data!$D$22</f>
        <v>ผลการทดสอบนักเรียนชั้นประถมศึกษาปีที่ 6   จากการสอบ Pre O-NET  ปีการศึกษา   2558</v>
      </c>
      <c r="B1" s="398"/>
      <c r="C1" s="398"/>
      <c r="D1" s="398"/>
      <c r="E1" s="398"/>
      <c r="F1" s="398"/>
      <c r="G1" s="398"/>
      <c r="H1" s="398"/>
      <c r="I1" s="398"/>
    </row>
    <row r="2" spans="1:9">
      <c r="A2" s="398" t="str">
        <f>"สำนักงานเขตพื้นที่การศึกษา"&amp;Data!$D$26</f>
        <v>สำนักงานเขตพื้นที่การศึกษาประถมศึกษานครราชสีมา เขต 3</v>
      </c>
      <c r="B2" s="398"/>
      <c r="C2" s="398"/>
      <c r="D2" s="398"/>
      <c r="E2" s="398"/>
      <c r="F2" s="398"/>
      <c r="G2" s="398"/>
      <c r="H2" s="398"/>
      <c r="I2" s="398"/>
    </row>
    <row r="3" spans="1:9" ht="6" customHeight="1">
      <c r="A3" s="89"/>
      <c r="B3" s="89"/>
      <c r="C3" s="89"/>
      <c r="D3" s="89"/>
      <c r="E3" s="89"/>
      <c r="F3" s="89"/>
      <c r="G3" s="89"/>
      <c r="H3" s="90"/>
      <c r="I3" s="90"/>
    </row>
    <row r="4" spans="1:9" ht="60.75" customHeight="1">
      <c r="A4" s="91" t="s">
        <v>49</v>
      </c>
      <c r="B4" s="91" t="s">
        <v>50</v>
      </c>
      <c r="C4" s="92" t="s">
        <v>34</v>
      </c>
      <c r="D4" s="92" t="s">
        <v>35</v>
      </c>
      <c r="E4" s="92" t="s">
        <v>39</v>
      </c>
      <c r="F4" s="92" t="s">
        <v>36</v>
      </c>
      <c r="G4" s="92" t="s">
        <v>37</v>
      </c>
      <c r="H4" s="112" t="s">
        <v>57</v>
      </c>
      <c r="I4" s="90"/>
    </row>
    <row r="5" spans="1:9">
      <c r="A5" s="93">
        <v>1</v>
      </c>
      <c r="B5" s="93" t="str">
        <f>"โรงเรียน"&amp;Data!$D$24</f>
        <v>โรงเรียนบ้านกุดโบสถ์</v>
      </c>
      <c r="C5" s="94">
        <f>ภาษาไทย6!BI157</f>
        <v>5.8409090909090908</v>
      </c>
      <c r="D5" s="94">
        <f>คณิต6!BI157</f>
        <v>5.0909090909090908</v>
      </c>
      <c r="E5" s="94">
        <f>วิทย์6!BL157</f>
        <v>23.636363636363637</v>
      </c>
      <c r="F5" s="94">
        <f>สังคม6!BI157</f>
        <v>5.4545454545454541</v>
      </c>
      <c r="G5" s="94">
        <f>อังกฤษ6!BI157</f>
        <v>5.6818181818181817</v>
      </c>
      <c r="H5" s="113">
        <f>SUM(C5:G5)/5</f>
        <v>9.1409090909090907</v>
      </c>
      <c r="I5" s="90"/>
    </row>
    <row r="6" spans="1:9">
      <c r="A6" s="89"/>
      <c r="B6" s="89"/>
      <c r="C6" s="89"/>
      <c r="D6" s="89"/>
      <c r="E6" s="89"/>
      <c r="F6" s="89"/>
      <c r="G6" s="89"/>
      <c r="H6" s="90"/>
      <c r="I6" s="90"/>
    </row>
    <row r="7" spans="1:9">
      <c r="A7" s="89"/>
      <c r="B7" s="89"/>
      <c r="C7" s="89"/>
      <c r="D7" s="89"/>
      <c r="E7" s="89"/>
      <c r="F7" s="89"/>
      <c r="G7" s="89"/>
      <c r="H7" s="90"/>
      <c r="I7" s="90"/>
    </row>
    <row r="8" spans="1:9">
      <c r="A8" s="89"/>
      <c r="B8" s="89"/>
      <c r="C8" s="89"/>
      <c r="D8" s="89"/>
      <c r="E8" s="89"/>
      <c r="F8" s="89"/>
      <c r="G8" s="89"/>
      <c r="H8" s="90"/>
      <c r="I8" s="90"/>
    </row>
    <row r="9" spans="1:9"/>
    <row r="10" spans="1:9"/>
    <row r="11" spans="1:9"/>
    <row r="12" spans="1:9"/>
    <row r="13" spans="1:9"/>
    <row r="14" spans="1:9"/>
    <row r="15" spans="1:9"/>
    <row r="16" spans="1:9"/>
    <row r="17"/>
    <row r="18"/>
    <row r="19"/>
    <row r="20"/>
    <row r="2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</sheetData>
  <sheetProtection password="CC7A" sheet="1" objects="1" scenarios="1" formatCells="0" formatColumns="0" formatRows="0" insertColumns="0"/>
  <mergeCells count="2">
    <mergeCell ref="A1:I1"/>
    <mergeCell ref="A2:I2"/>
  </mergeCells>
  <conditionalFormatting sqref="H5">
    <cfRule type="cellIs" dxfId="2" priority="1" operator="equal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BI192"/>
  <sheetViews>
    <sheetView showZeros="0" topLeftCell="A37" workbookViewId="0">
      <selection activeCell="N38" sqref="N38"/>
    </sheetView>
  </sheetViews>
  <sheetFormatPr defaultColWidth="0" defaultRowHeight="0" customHeight="1" zeroHeight="1"/>
  <cols>
    <col min="1" max="1" width="6.7109375" style="119" customWidth="1"/>
    <col min="2" max="2" width="19.85546875" style="119" customWidth="1"/>
    <col min="3" max="8" width="6.5703125" style="119" customWidth="1"/>
    <col min="9" max="9" width="6.5703125" style="99" customWidth="1"/>
    <col min="10" max="15" width="3.5703125" style="99" customWidth="1"/>
    <col min="16" max="33" width="3.5703125" style="99" hidden="1" customWidth="1"/>
    <col min="34" max="38" width="9" style="99" hidden="1" customWidth="1"/>
    <col min="39" max="61" width="3.5703125" style="99" hidden="1" customWidth="1"/>
    <col min="62" max="16384" width="9" style="99" hidden="1"/>
  </cols>
  <sheetData>
    <row r="1" spans="1:20" s="90" customFormat="1" ht="23.25">
      <c r="A1" s="398" t="str">
        <f>"ผลการทดสอบนักเรียนชั้น"&amp;Data!$D$21 &amp;"   "&amp;"จากการสอบ Pre O-NET  ปีการศึกษา"&amp;"   "&amp;Data!$D$22</f>
        <v>ผลการทดสอบนักเรียนชั้นประถมศึกษาปีที่ 6   จากการสอบ Pre O-NET  ปีการศึกษา   2558</v>
      </c>
      <c r="B1" s="398"/>
      <c r="C1" s="398"/>
      <c r="D1" s="398"/>
      <c r="E1" s="398"/>
      <c r="F1" s="398"/>
      <c r="G1" s="398"/>
      <c r="H1" s="398"/>
      <c r="I1" s="398"/>
    </row>
    <row r="2" spans="1:20" s="90" customFormat="1" ht="23.25">
      <c r="A2" s="403" t="str">
        <f>"สำนักงานเขตพื้นที่การศึกษา"&amp;Data!$D$26</f>
        <v>สำนักงานเขตพื้นที่การศึกษาประถมศึกษานครราชสีมา เขต 3</v>
      </c>
      <c r="B2" s="403"/>
      <c r="C2" s="403"/>
      <c r="D2" s="403"/>
      <c r="E2" s="403"/>
      <c r="F2" s="403"/>
      <c r="G2" s="403"/>
      <c r="H2" s="403"/>
      <c r="I2" s="403"/>
    </row>
    <row r="3" spans="1:20" ht="30.75" customHeight="1">
      <c r="A3" s="100"/>
      <c r="B3" s="101"/>
      <c r="C3" s="404" t="s">
        <v>34</v>
      </c>
      <c r="D3" s="404"/>
      <c r="E3" s="404"/>
      <c r="F3" s="404"/>
      <c r="G3" s="404"/>
      <c r="H3" s="404"/>
      <c r="I3" s="404"/>
    </row>
    <row r="4" spans="1:20" ht="118.5" customHeight="1">
      <c r="A4" s="91" t="s">
        <v>49</v>
      </c>
      <c r="B4" s="127" t="s">
        <v>56</v>
      </c>
      <c r="C4" s="92" t="s">
        <v>34</v>
      </c>
      <c r="D4" s="92" t="s">
        <v>35</v>
      </c>
      <c r="E4" s="92" t="s">
        <v>39</v>
      </c>
      <c r="F4" s="92" t="s">
        <v>36</v>
      </c>
      <c r="G4" s="92" t="s">
        <v>37</v>
      </c>
      <c r="H4" s="312" t="s">
        <v>60</v>
      </c>
      <c r="I4" s="92" t="s">
        <v>10</v>
      </c>
    </row>
    <row r="5" spans="1:20" ht="18">
      <c r="A5" s="317">
        <v>1</v>
      </c>
      <c r="B5" s="310" t="s">
        <v>108</v>
      </c>
      <c r="C5" s="318">
        <v>64.25</v>
      </c>
      <c r="D5" s="318">
        <v>56</v>
      </c>
      <c r="E5" s="318">
        <v>60</v>
      </c>
      <c r="F5" s="318">
        <v>60</v>
      </c>
      <c r="G5" s="318">
        <v>62.5</v>
      </c>
      <c r="H5" s="313">
        <f>SUM(C5:G5)/5</f>
        <v>60.55</v>
      </c>
      <c r="I5" s="276">
        <f>IF(F5&lt;1,"  ",RANK(H5,H$5:H$24))</f>
        <v>1</v>
      </c>
    </row>
    <row r="6" spans="1:20" ht="18">
      <c r="A6" s="120">
        <v>2</v>
      </c>
      <c r="B6" s="310" t="s">
        <v>109</v>
      </c>
      <c r="C6" s="121">
        <v>58.23</v>
      </c>
      <c r="D6" s="121">
        <v>76.41</v>
      </c>
      <c r="E6" s="121">
        <v>38.25</v>
      </c>
      <c r="F6" s="121">
        <v>46.87</v>
      </c>
      <c r="G6" s="121">
        <v>59.23</v>
      </c>
      <c r="H6" s="313">
        <f t="shared" ref="H6:H24" si="0">SUM(C6:G6)/5</f>
        <v>55.798000000000002</v>
      </c>
      <c r="I6" s="284">
        <f t="shared" ref="I6:I24" si="1">IF(F6&lt;1,"  ",RANK(H6,H$5:H$24))</f>
        <v>2</v>
      </c>
    </row>
    <row r="7" spans="1:20" ht="18">
      <c r="A7" s="120">
        <v>3</v>
      </c>
      <c r="B7" s="310"/>
      <c r="C7" s="121"/>
      <c r="D7" s="121"/>
      <c r="E7" s="121"/>
      <c r="F7" s="121"/>
      <c r="G7" s="121"/>
      <c r="H7" s="313">
        <f t="shared" si="0"/>
        <v>0</v>
      </c>
      <c r="I7" s="284" t="str">
        <f t="shared" si="1"/>
        <v xml:space="preserve">  </v>
      </c>
    </row>
    <row r="8" spans="1:20" ht="18">
      <c r="A8" s="120">
        <v>4</v>
      </c>
      <c r="B8" s="310"/>
      <c r="C8" s="121"/>
      <c r="D8" s="121"/>
      <c r="E8" s="121"/>
      <c r="F8" s="121"/>
      <c r="G8" s="121"/>
      <c r="H8" s="313">
        <f t="shared" si="0"/>
        <v>0</v>
      </c>
      <c r="I8" s="284" t="str">
        <f t="shared" si="1"/>
        <v xml:space="preserve">  </v>
      </c>
    </row>
    <row r="9" spans="1:20" ht="18">
      <c r="A9" s="120">
        <v>5</v>
      </c>
      <c r="B9" s="310"/>
      <c r="C9" s="121"/>
      <c r="D9" s="121"/>
      <c r="E9" s="121"/>
      <c r="F9" s="121"/>
      <c r="G9" s="121"/>
      <c r="H9" s="313">
        <f t="shared" si="0"/>
        <v>0</v>
      </c>
      <c r="I9" s="284" t="str">
        <f t="shared" si="1"/>
        <v xml:space="preserve">  </v>
      </c>
      <c r="S9" s="99">
        <v>0</v>
      </c>
      <c r="T9" s="99" t="str">
        <f t="shared" ref="T9:T15" si="2">IF(S9&lt;1,"  ",5555)</f>
        <v xml:space="preserve">  </v>
      </c>
    </row>
    <row r="10" spans="1:20" ht="18">
      <c r="A10" s="120">
        <v>6</v>
      </c>
      <c r="B10" s="310"/>
      <c r="C10" s="121"/>
      <c r="D10" s="121"/>
      <c r="E10" s="121"/>
      <c r="F10" s="121"/>
      <c r="G10" s="121"/>
      <c r="H10" s="313">
        <f t="shared" si="0"/>
        <v>0</v>
      </c>
      <c r="I10" s="284" t="str">
        <f t="shared" si="1"/>
        <v xml:space="preserve">  </v>
      </c>
      <c r="S10" s="99">
        <v>0</v>
      </c>
      <c r="T10" s="99" t="str">
        <f t="shared" si="2"/>
        <v xml:space="preserve">  </v>
      </c>
    </row>
    <row r="11" spans="1:20" ht="18">
      <c r="A11" s="120">
        <v>7</v>
      </c>
      <c r="B11" s="310"/>
      <c r="C11" s="121"/>
      <c r="D11" s="121"/>
      <c r="E11" s="121"/>
      <c r="F11" s="121"/>
      <c r="G11" s="121"/>
      <c r="H11" s="313">
        <f t="shared" si="0"/>
        <v>0</v>
      </c>
      <c r="I11" s="284" t="str">
        <f t="shared" si="1"/>
        <v xml:space="preserve">  </v>
      </c>
      <c r="S11" s="99">
        <v>0</v>
      </c>
      <c r="T11" s="99" t="str">
        <f t="shared" si="2"/>
        <v xml:space="preserve">  </v>
      </c>
    </row>
    <row r="12" spans="1:20" ht="18">
      <c r="A12" s="120">
        <v>8</v>
      </c>
      <c r="B12" s="310"/>
      <c r="C12" s="121"/>
      <c r="D12" s="121"/>
      <c r="E12" s="121"/>
      <c r="F12" s="121"/>
      <c r="G12" s="121"/>
      <c r="H12" s="313">
        <f t="shared" si="0"/>
        <v>0</v>
      </c>
      <c r="I12" s="284" t="str">
        <f t="shared" si="1"/>
        <v xml:space="preserve">  </v>
      </c>
      <c r="T12" s="99" t="str">
        <f t="shared" si="2"/>
        <v xml:space="preserve">  </v>
      </c>
    </row>
    <row r="13" spans="1:20" ht="18">
      <c r="A13" s="120">
        <v>9</v>
      </c>
      <c r="B13" s="310"/>
      <c r="C13" s="121"/>
      <c r="D13" s="121"/>
      <c r="E13" s="121"/>
      <c r="F13" s="121"/>
      <c r="G13" s="121"/>
      <c r="H13" s="313">
        <f t="shared" si="0"/>
        <v>0</v>
      </c>
      <c r="I13" s="284" t="str">
        <f t="shared" si="1"/>
        <v xml:space="preserve">  </v>
      </c>
      <c r="T13" s="99" t="str">
        <f t="shared" si="2"/>
        <v xml:space="preserve">  </v>
      </c>
    </row>
    <row r="14" spans="1:20" ht="18">
      <c r="A14" s="120">
        <v>10</v>
      </c>
      <c r="B14" s="310"/>
      <c r="C14" s="121"/>
      <c r="D14" s="121"/>
      <c r="E14" s="121"/>
      <c r="F14" s="121"/>
      <c r="G14" s="121"/>
      <c r="H14" s="313">
        <f t="shared" si="0"/>
        <v>0</v>
      </c>
      <c r="I14" s="284" t="str">
        <f t="shared" si="1"/>
        <v xml:space="preserve">  </v>
      </c>
      <c r="T14" s="99" t="str">
        <f t="shared" si="2"/>
        <v xml:space="preserve">  </v>
      </c>
    </row>
    <row r="15" spans="1:20" ht="18">
      <c r="A15" s="120">
        <v>11</v>
      </c>
      <c r="B15" s="120"/>
      <c r="C15" s="121"/>
      <c r="D15" s="121"/>
      <c r="E15" s="121"/>
      <c r="F15" s="121"/>
      <c r="G15" s="121"/>
      <c r="H15" s="313">
        <f t="shared" si="0"/>
        <v>0</v>
      </c>
      <c r="I15" s="284" t="str">
        <f t="shared" si="1"/>
        <v xml:space="preserve">  </v>
      </c>
      <c r="T15" s="99" t="str">
        <f t="shared" si="2"/>
        <v xml:space="preserve">  </v>
      </c>
    </row>
    <row r="16" spans="1:20" ht="18">
      <c r="A16" s="120">
        <v>12</v>
      </c>
      <c r="B16" s="120"/>
      <c r="C16" s="121"/>
      <c r="D16" s="121"/>
      <c r="E16" s="121"/>
      <c r="F16" s="121"/>
      <c r="G16" s="121"/>
      <c r="H16" s="313">
        <f t="shared" si="0"/>
        <v>0</v>
      </c>
      <c r="I16" s="284" t="str">
        <f t="shared" si="1"/>
        <v xml:space="preserve">  </v>
      </c>
    </row>
    <row r="17" spans="1:9" ht="18">
      <c r="A17" s="120">
        <v>13</v>
      </c>
      <c r="B17" s="120"/>
      <c r="C17" s="121"/>
      <c r="D17" s="121"/>
      <c r="E17" s="121"/>
      <c r="F17" s="121"/>
      <c r="G17" s="121"/>
      <c r="H17" s="313">
        <f t="shared" si="0"/>
        <v>0</v>
      </c>
      <c r="I17" s="284" t="str">
        <f t="shared" si="1"/>
        <v xml:space="preserve">  </v>
      </c>
    </row>
    <row r="18" spans="1:9" ht="18">
      <c r="A18" s="120">
        <v>14</v>
      </c>
      <c r="B18" s="120"/>
      <c r="C18" s="121"/>
      <c r="D18" s="121"/>
      <c r="E18" s="121"/>
      <c r="F18" s="121"/>
      <c r="G18" s="121"/>
      <c r="H18" s="313">
        <f t="shared" si="0"/>
        <v>0</v>
      </c>
      <c r="I18" s="284" t="str">
        <f t="shared" si="1"/>
        <v xml:space="preserve">  </v>
      </c>
    </row>
    <row r="19" spans="1:9" ht="18">
      <c r="A19" s="120">
        <v>15</v>
      </c>
      <c r="B19" s="120"/>
      <c r="C19" s="121"/>
      <c r="D19" s="121"/>
      <c r="E19" s="121"/>
      <c r="F19" s="121"/>
      <c r="G19" s="121"/>
      <c r="H19" s="313">
        <f t="shared" si="0"/>
        <v>0</v>
      </c>
      <c r="I19" s="284" t="str">
        <f t="shared" si="1"/>
        <v xml:space="preserve">  </v>
      </c>
    </row>
    <row r="20" spans="1:9" ht="18">
      <c r="A20" s="120">
        <v>16</v>
      </c>
      <c r="B20" s="120"/>
      <c r="C20" s="121"/>
      <c r="D20" s="121"/>
      <c r="E20" s="121"/>
      <c r="F20" s="121"/>
      <c r="G20" s="121"/>
      <c r="H20" s="313">
        <f t="shared" si="0"/>
        <v>0</v>
      </c>
      <c r="I20" s="284" t="str">
        <f t="shared" si="1"/>
        <v xml:space="preserve">  </v>
      </c>
    </row>
    <row r="21" spans="1:9" ht="18">
      <c r="A21" s="120">
        <v>17</v>
      </c>
      <c r="B21" s="120"/>
      <c r="C21" s="121"/>
      <c r="D21" s="121"/>
      <c r="E21" s="121"/>
      <c r="F21" s="121"/>
      <c r="G21" s="121"/>
      <c r="H21" s="313">
        <f t="shared" si="0"/>
        <v>0</v>
      </c>
      <c r="I21" s="284" t="str">
        <f t="shared" si="1"/>
        <v xml:space="preserve">  </v>
      </c>
    </row>
    <row r="22" spans="1:9" ht="18">
      <c r="A22" s="120">
        <v>18</v>
      </c>
      <c r="B22" s="120"/>
      <c r="C22" s="121"/>
      <c r="D22" s="121"/>
      <c r="E22" s="121"/>
      <c r="F22" s="121"/>
      <c r="G22" s="121"/>
      <c r="H22" s="313">
        <f t="shared" si="0"/>
        <v>0</v>
      </c>
      <c r="I22" s="284" t="str">
        <f t="shared" si="1"/>
        <v xml:space="preserve">  </v>
      </c>
    </row>
    <row r="23" spans="1:9" ht="18">
      <c r="A23" s="120">
        <v>19</v>
      </c>
      <c r="B23" s="120"/>
      <c r="C23" s="121"/>
      <c r="D23" s="121"/>
      <c r="E23" s="121"/>
      <c r="F23" s="121"/>
      <c r="G23" s="121"/>
      <c r="H23" s="313">
        <f t="shared" si="0"/>
        <v>0</v>
      </c>
      <c r="I23" s="284" t="str">
        <f t="shared" si="1"/>
        <v xml:space="preserve">  </v>
      </c>
    </row>
    <row r="24" spans="1:9" ht="18">
      <c r="A24" s="122">
        <v>20</v>
      </c>
      <c r="B24" s="122"/>
      <c r="C24" s="123"/>
      <c r="D24" s="123"/>
      <c r="E24" s="123"/>
      <c r="F24" s="123"/>
      <c r="G24" s="123"/>
      <c r="H24" s="313">
        <f t="shared" si="0"/>
        <v>0</v>
      </c>
      <c r="I24" s="284" t="str">
        <f t="shared" si="1"/>
        <v xml:space="preserve">  </v>
      </c>
    </row>
    <row r="25" spans="1:9" ht="18">
      <c r="A25" s="105">
        <f>COUNTA(B5:B24)</f>
        <v>2</v>
      </c>
      <c r="B25" s="106" t="s">
        <v>5</v>
      </c>
      <c r="C25" s="107">
        <f>SUM(C5:C24)</f>
        <v>122.47999999999999</v>
      </c>
      <c r="D25" s="107">
        <f t="shared" ref="D25:H25" si="3">SUM(D5:D24)</f>
        <v>132.41</v>
      </c>
      <c r="E25" s="107">
        <f t="shared" si="3"/>
        <v>98.25</v>
      </c>
      <c r="F25" s="107">
        <f t="shared" si="3"/>
        <v>106.87</v>
      </c>
      <c r="G25" s="107">
        <f t="shared" si="3"/>
        <v>121.72999999999999</v>
      </c>
      <c r="H25" s="314">
        <f t="shared" si="3"/>
        <v>116.348</v>
      </c>
      <c r="I25" s="108"/>
    </row>
    <row r="26" spans="1:9" ht="18">
      <c r="A26" s="109"/>
      <c r="B26" s="106" t="s">
        <v>57</v>
      </c>
      <c r="C26" s="107">
        <f t="shared" ref="C26:H26" si="4">C25/$A$25</f>
        <v>61.239999999999995</v>
      </c>
      <c r="D26" s="107">
        <f t="shared" si="4"/>
        <v>66.204999999999998</v>
      </c>
      <c r="E26" s="107">
        <f t="shared" si="4"/>
        <v>49.125</v>
      </c>
      <c r="F26" s="107">
        <f t="shared" si="4"/>
        <v>53.435000000000002</v>
      </c>
      <c r="G26" s="107">
        <f t="shared" si="4"/>
        <v>60.864999999999995</v>
      </c>
      <c r="H26" s="314">
        <f t="shared" si="4"/>
        <v>58.173999999999999</v>
      </c>
      <c r="I26" s="108"/>
    </row>
    <row r="27" spans="1:9" ht="18">
      <c r="C27" s="99"/>
      <c r="D27" s="99"/>
      <c r="E27" s="99"/>
      <c r="F27" s="99"/>
      <c r="G27" s="99"/>
      <c r="H27" s="99"/>
    </row>
    <row r="28" spans="1:9" ht="23.25">
      <c r="B28" s="95" t="s">
        <v>110</v>
      </c>
      <c r="C28" s="99"/>
      <c r="D28" s="99"/>
      <c r="E28" s="99"/>
      <c r="F28" s="99"/>
      <c r="G28" s="99"/>
      <c r="H28" s="99"/>
    </row>
    <row r="29" spans="1:9" ht="21">
      <c r="B29" s="116" t="s">
        <v>58</v>
      </c>
      <c r="C29" s="99"/>
      <c r="D29" s="99"/>
      <c r="E29" s="99"/>
      <c r="F29" s="99"/>
      <c r="G29" s="99"/>
      <c r="H29" s="99"/>
    </row>
    <row r="30" spans="1:9" s="98" customFormat="1" ht="21">
      <c r="A30" s="97"/>
      <c r="B30" s="96" t="s">
        <v>111</v>
      </c>
    </row>
    <row r="31" spans="1:9" s="98" customFormat="1" ht="21">
      <c r="A31" s="97"/>
      <c r="B31" s="311" t="s">
        <v>112</v>
      </c>
    </row>
    <row r="32" spans="1:9" s="98" customFormat="1" ht="21">
      <c r="A32" s="97"/>
      <c r="B32" s="96"/>
      <c r="C32" s="97"/>
      <c r="D32" s="97"/>
      <c r="E32" s="97"/>
      <c r="F32" s="97"/>
      <c r="G32" s="97"/>
      <c r="H32" s="97"/>
    </row>
    <row r="33" spans="1:9" s="98" customFormat="1" ht="21">
      <c r="A33" s="97"/>
      <c r="B33" s="402"/>
      <c r="C33" s="402"/>
      <c r="D33" s="402"/>
      <c r="E33" s="402"/>
      <c r="F33" s="402"/>
      <c r="G33" s="402"/>
      <c r="H33" s="402"/>
      <c r="I33" s="402"/>
    </row>
    <row r="34" spans="1:9" ht="21">
      <c r="I34" s="96"/>
    </row>
    <row r="35" spans="1:9" ht="18"/>
    <row r="36" spans="1:9" ht="18">
      <c r="A36" s="400" t="str">
        <f>"ผลการทดสอบนักเรียนชั้น"&amp;Data!$D$21 &amp;"   "&amp;"จากการสอบ Pre O-NET  ปีการศึกษา"&amp;"   "&amp;Data!$D$22</f>
        <v>ผลการทดสอบนักเรียนชั้นประถมศึกษาปีที่ 6   จากการสอบ Pre O-NET  ปีการศึกษา   2558</v>
      </c>
      <c r="B36" s="400"/>
      <c r="C36" s="400"/>
      <c r="D36" s="400"/>
      <c r="E36" s="400"/>
      <c r="F36" s="400"/>
      <c r="G36" s="400"/>
      <c r="H36" s="400"/>
    </row>
    <row r="37" spans="1:9" ht="18">
      <c r="A37" s="401" t="str">
        <f>"สำนักงานเขตพื้นที่การศึกษา"&amp;Data!$D$26</f>
        <v>สำนักงานเขตพื้นที่การศึกษาประถมศึกษานครราชสีมา เขต 3</v>
      </c>
      <c r="B37" s="401"/>
      <c r="C37" s="401"/>
      <c r="D37" s="401"/>
      <c r="E37" s="401"/>
      <c r="F37" s="401"/>
      <c r="G37" s="401"/>
      <c r="H37" s="401"/>
    </row>
    <row r="38" spans="1:9" ht="60.75" customHeight="1">
      <c r="A38" s="102" t="s">
        <v>49</v>
      </c>
      <c r="B38" s="102" t="s">
        <v>50</v>
      </c>
      <c r="C38" s="110" t="s">
        <v>34</v>
      </c>
      <c r="D38" s="110" t="s">
        <v>35</v>
      </c>
      <c r="E38" s="110" t="s">
        <v>39</v>
      </c>
      <c r="F38" s="110" t="s">
        <v>36</v>
      </c>
      <c r="G38" s="110" t="s">
        <v>37</v>
      </c>
      <c r="H38" s="110" t="s">
        <v>57</v>
      </c>
      <c r="I38" s="115"/>
    </row>
    <row r="39" spans="1:9" ht="18">
      <c r="A39" s="118">
        <v>1</v>
      </c>
      <c r="B39" s="118" t="str">
        <f>"โรงเรียน"&amp;Data!$D$24</f>
        <v>โรงเรียนบ้านกุดโบสถ์</v>
      </c>
      <c r="C39" s="111">
        <f t="shared" ref="C39:H39" si="5">C26</f>
        <v>61.239999999999995</v>
      </c>
      <c r="D39" s="111">
        <f t="shared" si="5"/>
        <v>66.204999999999998</v>
      </c>
      <c r="E39" s="111">
        <f t="shared" si="5"/>
        <v>49.125</v>
      </c>
      <c r="F39" s="111">
        <f t="shared" si="5"/>
        <v>53.435000000000002</v>
      </c>
      <c r="G39" s="111">
        <f t="shared" si="5"/>
        <v>60.864999999999995</v>
      </c>
      <c r="H39" s="111">
        <f t="shared" si="5"/>
        <v>58.173999999999999</v>
      </c>
      <c r="I39" s="114"/>
    </row>
    <row r="40" spans="1:9" ht="18">
      <c r="I40" s="115"/>
    </row>
    <row r="41" spans="1:9" ht="18"/>
    <row r="42" spans="1:9" ht="18">
      <c r="D42" s="99"/>
    </row>
    <row r="43" spans="1:9" ht="18"/>
    <row r="44" spans="1:9" ht="18"/>
    <row r="45" spans="1:9" ht="18"/>
    <row r="46" spans="1:9" ht="18"/>
    <row r="47" spans="1:9" ht="18"/>
    <row r="48" spans="1:9" ht="18"/>
    <row r="49" spans="9:9" ht="18"/>
    <row r="50" spans="9:9" ht="18"/>
    <row r="51" spans="9:9" s="119" customFormat="1" ht="18">
      <c r="I51" s="99"/>
    </row>
    <row r="52" spans="9:9" s="119" customFormat="1" ht="18">
      <c r="I52" s="99"/>
    </row>
    <row r="53" spans="9:9" s="119" customFormat="1" ht="18">
      <c r="I53" s="99"/>
    </row>
    <row r="54" spans="9:9" s="119" customFormat="1" ht="18">
      <c r="I54" s="99"/>
    </row>
    <row r="55" spans="9:9" s="119" customFormat="1" ht="18">
      <c r="I55" s="99"/>
    </row>
    <row r="56" spans="9:9" s="119" customFormat="1" ht="18" hidden="1">
      <c r="I56" s="99"/>
    </row>
    <row r="57" spans="9:9" s="119" customFormat="1" ht="18" hidden="1">
      <c r="I57" s="99"/>
    </row>
    <row r="58" spans="9:9" s="119" customFormat="1" ht="18" hidden="1">
      <c r="I58" s="99"/>
    </row>
    <row r="59" spans="9:9" s="119" customFormat="1" ht="18" hidden="1">
      <c r="I59" s="99"/>
    </row>
    <row r="60" spans="9:9" s="119" customFormat="1" ht="18" hidden="1">
      <c r="I60" s="99"/>
    </row>
    <row r="61" spans="9:9" s="119" customFormat="1" ht="18" hidden="1">
      <c r="I61" s="99"/>
    </row>
    <row r="62" spans="9:9" s="119" customFormat="1" ht="18" hidden="1">
      <c r="I62" s="99"/>
    </row>
    <row r="63" spans="9:9" s="119" customFormat="1" ht="18" hidden="1">
      <c r="I63" s="99"/>
    </row>
    <row r="64" spans="9:9" s="119" customFormat="1" ht="18" hidden="1">
      <c r="I64" s="99"/>
    </row>
    <row r="65" spans="9:9" s="119" customFormat="1" ht="18" hidden="1">
      <c r="I65" s="99"/>
    </row>
    <row r="66" spans="9:9" s="119" customFormat="1" ht="18" hidden="1">
      <c r="I66" s="99"/>
    </row>
    <row r="67" spans="9:9" s="119" customFormat="1" ht="18" hidden="1">
      <c r="I67" s="99"/>
    </row>
    <row r="68" spans="9:9" s="119" customFormat="1" ht="18" hidden="1">
      <c r="I68" s="99"/>
    </row>
    <row r="69" spans="9:9" s="119" customFormat="1" ht="18" hidden="1">
      <c r="I69" s="99"/>
    </row>
    <row r="70" spans="9:9" s="119" customFormat="1" ht="18" hidden="1">
      <c r="I70" s="99"/>
    </row>
    <row r="71" spans="9:9" s="119" customFormat="1" ht="18" hidden="1">
      <c r="I71" s="99"/>
    </row>
    <row r="72" spans="9:9" s="119" customFormat="1" ht="18" hidden="1">
      <c r="I72" s="99"/>
    </row>
    <row r="73" spans="9:9" s="119" customFormat="1" ht="18" hidden="1">
      <c r="I73" s="99"/>
    </row>
    <row r="74" spans="9:9" s="119" customFormat="1" ht="18" hidden="1">
      <c r="I74" s="99"/>
    </row>
    <row r="75" spans="9:9" s="119" customFormat="1" ht="18" hidden="1">
      <c r="I75" s="99"/>
    </row>
    <row r="76" spans="9:9" s="119" customFormat="1" ht="18" hidden="1">
      <c r="I76" s="99"/>
    </row>
    <row r="77" spans="9:9" s="119" customFormat="1" ht="18" hidden="1">
      <c r="I77" s="99"/>
    </row>
    <row r="78" spans="9:9" s="119" customFormat="1" ht="18" hidden="1">
      <c r="I78" s="99"/>
    </row>
    <row r="79" spans="9:9" s="119" customFormat="1" ht="18" hidden="1">
      <c r="I79" s="99"/>
    </row>
    <row r="80" spans="9:9" s="119" customFormat="1" ht="18" hidden="1">
      <c r="I80" s="99"/>
    </row>
    <row r="81" spans="9:9" s="119" customFormat="1" ht="18" hidden="1">
      <c r="I81" s="99"/>
    </row>
    <row r="82" spans="9:9" s="119" customFormat="1" ht="18" hidden="1">
      <c r="I82" s="99"/>
    </row>
    <row r="83" spans="9:9" s="119" customFormat="1" ht="18" hidden="1">
      <c r="I83" s="99"/>
    </row>
    <row r="84" spans="9:9" s="119" customFormat="1" ht="18" hidden="1">
      <c r="I84" s="99"/>
    </row>
    <row r="85" spans="9:9" s="119" customFormat="1" ht="18" hidden="1">
      <c r="I85" s="99"/>
    </row>
    <row r="86" spans="9:9" s="119" customFormat="1" ht="18" hidden="1">
      <c r="I86" s="99"/>
    </row>
    <row r="87" spans="9:9" s="119" customFormat="1" ht="18" hidden="1">
      <c r="I87" s="99"/>
    </row>
    <row r="88" spans="9:9" s="119" customFormat="1" ht="18" hidden="1">
      <c r="I88" s="99"/>
    </row>
    <row r="89" spans="9:9" s="119" customFormat="1" ht="18" hidden="1">
      <c r="I89" s="99"/>
    </row>
    <row r="90" spans="9:9" s="119" customFormat="1" ht="18" hidden="1">
      <c r="I90" s="99"/>
    </row>
    <row r="91" spans="9:9" s="119" customFormat="1" ht="18" hidden="1">
      <c r="I91" s="99"/>
    </row>
    <row r="92" spans="9:9" s="119" customFormat="1" ht="18" hidden="1">
      <c r="I92" s="99"/>
    </row>
    <row r="93" spans="9:9" s="119" customFormat="1" ht="18" hidden="1">
      <c r="I93" s="99"/>
    </row>
    <row r="94" spans="9:9" s="119" customFormat="1" ht="18" hidden="1">
      <c r="I94" s="99"/>
    </row>
    <row r="95" spans="9:9" s="119" customFormat="1" ht="18" hidden="1">
      <c r="I95" s="99"/>
    </row>
    <row r="96" spans="9:9" s="119" customFormat="1" ht="18" hidden="1">
      <c r="I96" s="99"/>
    </row>
    <row r="97" spans="9:9" s="119" customFormat="1" ht="18" hidden="1">
      <c r="I97" s="99"/>
    </row>
    <row r="98" spans="9:9" s="119" customFormat="1" ht="18" hidden="1">
      <c r="I98" s="99"/>
    </row>
    <row r="99" spans="9:9" s="119" customFormat="1" ht="18" hidden="1">
      <c r="I99" s="99"/>
    </row>
    <row r="100" spans="9:9" s="119" customFormat="1" ht="18" hidden="1">
      <c r="I100" s="99"/>
    </row>
    <row r="101" spans="9:9" s="119" customFormat="1" ht="18" hidden="1">
      <c r="I101" s="99"/>
    </row>
    <row r="102" spans="9:9" s="119" customFormat="1" ht="18" hidden="1">
      <c r="I102" s="99"/>
    </row>
    <row r="103" spans="9:9" s="119" customFormat="1" ht="18" hidden="1">
      <c r="I103" s="99"/>
    </row>
    <row r="104" spans="9:9" s="119" customFormat="1" ht="18" hidden="1">
      <c r="I104" s="99"/>
    </row>
    <row r="105" spans="9:9" s="119" customFormat="1" ht="18" hidden="1">
      <c r="I105" s="99"/>
    </row>
    <row r="106" spans="9:9" s="119" customFormat="1" ht="18" hidden="1">
      <c r="I106" s="99"/>
    </row>
    <row r="107" spans="9:9" s="119" customFormat="1" ht="18" hidden="1">
      <c r="I107" s="99"/>
    </row>
    <row r="108" spans="9:9" s="119" customFormat="1" ht="18" hidden="1">
      <c r="I108" s="99"/>
    </row>
    <row r="109" spans="9:9" s="119" customFormat="1" ht="18" hidden="1">
      <c r="I109" s="99"/>
    </row>
    <row r="110" spans="9:9" s="119" customFormat="1" ht="18" hidden="1">
      <c r="I110" s="99"/>
    </row>
    <row r="111" spans="9:9" s="119" customFormat="1" ht="18" hidden="1">
      <c r="I111" s="99"/>
    </row>
    <row r="112" spans="9:9" s="119" customFormat="1" ht="18" hidden="1">
      <c r="I112" s="99"/>
    </row>
    <row r="113" spans="9:9" s="119" customFormat="1" ht="18" hidden="1">
      <c r="I113" s="99"/>
    </row>
    <row r="114" spans="9:9" s="119" customFormat="1" ht="18" hidden="1">
      <c r="I114" s="99"/>
    </row>
    <row r="115" spans="9:9" s="119" customFormat="1" ht="18" hidden="1">
      <c r="I115" s="99"/>
    </row>
    <row r="116" spans="9:9" s="119" customFormat="1" ht="18" hidden="1">
      <c r="I116" s="99"/>
    </row>
    <row r="117" spans="9:9" s="119" customFormat="1" ht="18" hidden="1">
      <c r="I117" s="99"/>
    </row>
    <row r="118" spans="9:9" s="119" customFormat="1" ht="18" hidden="1">
      <c r="I118" s="99"/>
    </row>
    <row r="119" spans="9:9" s="119" customFormat="1" ht="18" hidden="1">
      <c r="I119" s="99"/>
    </row>
    <row r="120" spans="9:9" s="119" customFormat="1" ht="18" hidden="1">
      <c r="I120" s="99"/>
    </row>
    <row r="121" spans="9:9" s="119" customFormat="1" ht="18" hidden="1">
      <c r="I121" s="99"/>
    </row>
    <row r="122" spans="9:9" s="119" customFormat="1" ht="18" hidden="1">
      <c r="I122" s="99"/>
    </row>
    <row r="123" spans="9:9" s="119" customFormat="1" ht="18" hidden="1">
      <c r="I123" s="99"/>
    </row>
    <row r="124" spans="9:9" s="119" customFormat="1" ht="18" hidden="1">
      <c r="I124" s="99"/>
    </row>
    <row r="125" spans="9:9" s="119" customFormat="1" ht="18" hidden="1">
      <c r="I125" s="99"/>
    </row>
    <row r="126" spans="9:9" s="119" customFormat="1" ht="18" hidden="1">
      <c r="I126" s="99"/>
    </row>
    <row r="127" spans="9:9" s="119" customFormat="1" ht="18" hidden="1">
      <c r="I127" s="99"/>
    </row>
    <row r="128" spans="9:9" s="119" customFormat="1" ht="18" hidden="1">
      <c r="I128" s="99"/>
    </row>
    <row r="129" spans="9:9" s="119" customFormat="1" ht="18" hidden="1">
      <c r="I129" s="99"/>
    </row>
    <row r="130" spans="9:9" s="119" customFormat="1" ht="18" hidden="1">
      <c r="I130" s="99"/>
    </row>
    <row r="131" spans="9:9" s="119" customFormat="1" ht="18" hidden="1">
      <c r="I131" s="99"/>
    </row>
    <row r="132" spans="9:9" s="119" customFormat="1" ht="18" hidden="1">
      <c r="I132" s="99"/>
    </row>
    <row r="133" spans="9:9" s="119" customFormat="1" ht="18" hidden="1">
      <c r="I133" s="99"/>
    </row>
    <row r="134" spans="9:9" s="119" customFormat="1" ht="18" hidden="1">
      <c r="I134" s="99"/>
    </row>
    <row r="135" spans="9:9" s="119" customFormat="1" ht="18" hidden="1">
      <c r="I135" s="99"/>
    </row>
    <row r="136" spans="9:9" s="119" customFormat="1" ht="18" hidden="1">
      <c r="I136" s="99"/>
    </row>
    <row r="137" spans="9:9" s="119" customFormat="1" ht="18" hidden="1">
      <c r="I137" s="99"/>
    </row>
    <row r="138" spans="9:9" s="119" customFormat="1" ht="18" hidden="1">
      <c r="I138" s="99"/>
    </row>
    <row r="139" spans="9:9" s="119" customFormat="1" ht="18" hidden="1">
      <c r="I139" s="99"/>
    </row>
    <row r="140" spans="9:9" s="119" customFormat="1" ht="18" hidden="1">
      <c r="I140" s="99"/>
    </row>
    <row r="141" spans="9:9" s="119" customFormat="1" ht="18" hidden="1">
      <c r="I141" s="99"/>
    </row>
    <row r="142" spans="9:9" s="119" customFormat="1" ht="18" hidden="1">
      <c r="I142" s="99"/>
    </row>
    <row r="143" spans="9:9" s="119" customFormat="1" ht="18" hidden="1">
      <c r="I143" s="99"/>
    </row>
    <row r="144" spans="9:9" s="119" customFormat="1" ht="18" hidden="1">
      <c r="I144" s="99"/>
    </row>
    <row r="145" spans="9:9" s="119" customFormat="1" ht="18" hidden="1">
      <c r="I145" s="99"/>
    </row>
    <row r="146" spans="9:9" s="119" customFormat="1" ht="18" hidden="1">
      <c r="I146" s="99"/>
    </row>
    <row r="147" spans="9:9" s="119" customFormat="1" ht="18" hidden="1">
      <c r="I147" s="99"/>
    </row>
    <row r="148" spans="9:9" s="119" customFormat="1" ht="18" hidden="1">
      <c r="I148" s="99"/>
    </row>
    <row r="149" spans="9:9" s="119" customFormat="1" ht="18" hidden="1">
      <c r="I149" s="99"/>
    </row>
    <row r="150" spans="9:9" s="119" customFormat="1" ht="18" hidden="1">
      <c r="I150" s="99"/>
    </row>
    <row r="151" spans="9:9" s="119" customFormat="1" ht="18" hidden="1">
      <c r="I151" s="99"/>
    </row>
    <row r="152" spans="9:9" s="119" customFormat="1" ht="18" hidden="1">
      <c r="I152" s="99"/>
    </row>
    <row r="153" spans="9:9" s="119" customFormat="1" ht="18" hidden="1">
      <c r="I153" s="99"/>
    </row>
    <row r="154" spans="9:9" s="119" customFormat="1" ht="18" hidden="1">
      <c r="I154" s="99"/>
    </row>
    <row r="155" spans="9:9" s="119" customFormat="1" ht="18" hidden="1">
      <c r="I155" s="99"/>
    </row>
    <row r="156" spans="9:9" s="119" customFormat="1" ht="18" hidden="1">
      <c r="I156" s="99"/>
    </row>
    <row r="157" spans="9:9" s="119" customFormat="1" ht="18" hidden="1">
      <c r="I157" s="99"/>
    </row>
    <row r="158" spans="9:9" s="119" customFormat="1" ht="18" hidden="1">
      <c r="I158" s="99"/>
    </row>
    <row r="159" spans="9:9" s="119" customFormat="1" ht="18" hidden="1">
      <c r="I159" s="99"/>
    </row>
    <row r="160" spans="9:9" s="119" customFormat="1" ht="18" hidden="1">
      <c r="I160" s="99"/>
    </row>
    <row r="161" spans="9:9" s="119" customFormat="1" ht="18" hidden="1">
      <c r="I161" s="99"/>
    </row>
    <row r="162" spans="9:9" s="119" customFormat="1" ht="18" hidden="1">
      <c r="I162" s="99"/>
    </row>
    <row r="163" spans="9:9" s="119" customFormat="1" ht="18" hidden="1">
      <c r="I163" s="99"/>
    </row>
    <row r="164" spans="9:9" s="119" customFormat="1" ht="18" hidden="1">
      <c r="I164" s="99"/>
    </row>
    <row r="165" spans="9:9" s="119" customFormat="1" ht="18" hidden="1">
      <c r="I165" s="99"/>
    </row>
    <row r="166" spans="9:9" s="119" customFormat="1" ht="18" hidden="1">
      <c r="I166" s="99"/>
    </row>
    <row r="167" spans="9:9" s="119" customFormat="1" ht="18" hidden="1">
      <c r="I167" s="99"/>
    </row>
    <row r="168" spans="9:9" s="119" customFormat="1" ht="18" hidden="1">
      <c r="I168" s="99"/>
    </row>
    <row r="169" spans="9:9" s="119" customFormat="1" ht="18" hidden="1">
      <c r="I169" s="99"/>
    </row>
    <row r="170" spans="9:9" s="119" customFormat="1" ht="18" hidden="1">
      <c r="I170" s="99"/>
    </row>
    <row r="171" spans="9:9" s="119" customFormat="1" ht="18" hidden="1">
      <c r="I171" s="99"/>
    </row>
    <row r="172" spans="9:9" s="119" customFormat="1" ht="18" hidden="1">
      <c r="I172" s="99"/>
    </row>
    <row r="173" spans="9:9" s="119" customFormat="1" ht="18" hidden="1">
      <c r="I173" s="99"/>
    </row>
    <row r="174" spans="9:9" s="119" customFormat="1" ht="18" hidden="1">
      <c r="I174" s="99"/>
    </row>
    <row r="175" spans="9:9" s="119" customFormat="1" ht="18" hidden="1">
      <c r="I175" s="99"/>
    </row>
    <row r="176" spans="9:9" s="119" customFormat="1" ht="18" hidden="1">
      <c r="I176" s="99"/>
    </row>
    <row r="177" spans="9:9" s="119" customFormat="1" ht="18" hidden="1">
      <c r="I177" s="99"/>
    </row>
    <row r="178" spans="9:9" s="119" customFormat="1" ht="18" hidden="1">
      <c r="I178" s="99"/>
    </row>
    <row r="179" spans="9:9" s="119" customFormat="1" ht="18" hidden="1">
      <c r="I179" s="99"/>
    </row>
    <row r="180" spans="9:9" s="119" customFormat="1" ht="18" hidden="1">
      <c r="I180" s="99"/>
    </row>
    <row r="181" spans="9:9" s="119" customFormat="1" ht="18" hidden="1">
      <c r="I181" s="99"/>
    </row>
    <row r="182" spans="9:9" s="119" customFormat="1" ht="18" hidden="1">
      <c r="I182" s="99"/>
    </row>
    <row r="183" spans="9:9" s="119" customFormat="1" ht="18" hidden="1">
      <c r="I183" s="99"/>
    </row>
    <row r="184" spans="9:9" s="119" customFormat="1" ht="18" hidden="1">
      <c r="I184" s="99"/>
    </row>
    <row r="185" spans="9:9" s="119" customFormat="1" ht="18" hidden="1">
      <c r="I185" s="99"/>
    </row>
    <row r="186" spans="9:9" s="119" customFormat="1" ht="18" hidden="1">
      <c r="I186" s="99"/>
    </row>
    <row r="187" spans="9:9" s="119" customFormat="1" ht="18" hidden="1">
      <c r="I187" s="99"/>
    </row>
    <row r="188" spans="9:9" s="119" customFormat="1" ht="18" hidden="1">
      <c r="I188" s="99"/>
    </row>
    <row r="189" spans="9:9" s="119" customFormat="1" ht="18" hidden="1">
      <c r="I189" s="99"/>
    </row>
    <row r="190" spans="9:9" s="119" customFormat="1" ht="18" hidden="1">
      <c r="I190" s="99"/>
    </row>
    <row r="191" spans="9:9" s="119" customFormat="1" ht="18" hidden="1">
      <c r="I191" s="99"/>
    </row>
    <row r="192" spans="9:9" s="119" customFormat="1" ht="18" hidden="1">
      <c r="I192" s="99"/>
    </row>
  </sheetData>
  <sheetProtection password="CC7A" sheet="1" objects="1" scenarios="1" formatCells="0" formatColumns="0" formatRows="0" insertColumns="0"/>
  <mergeCells count="6">
    <mergeCell ref="A36:H36"/>
    <mergeCell ref="A37:H37"/>
    <mergeCell ref="B33:I33"/>
    <mergeCell ref="A1:I1"/>
    <mergeCell ref="A2:I2"/>
    <mergeCell ref="C3:I3"/>
  </mergeCells>
  <conditionalFormatting sqref="H39:I39">
    <cfRule type="cellIs" dxfId="1" priority="2" operator="equal">
      <formula>0</formula>
    </cfRule>
  </conditionalFormatting>
  <conditionalFormatting sqref="I5:I24">
    <cfRule type="cellIs" dxfId="0" priority="1" operator="equal">
      <formula>0</formula>
    </cfRule>
  </conditionalFormatting>
  <pageMargins left="0.25" right="0.25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15</vt:i4>
      </vt:variant>
    </vt:vector>
  </HeadingPairs>
  <TitlesOfParts>
    <vt:vector size="25" baseType="lpstr">
      <vt:lpstr>Data</vt:lpstr>
      <vt:lpstr>ภาษาไทย6</vt:lpstr>
      <vt:lpstr>คณิต6</vt:lpstr>
      <vt:lpstr>วิทย์6</vt:lpstr>
      <vt:lpstr>สังคม6</vt:lpstr>
      <vt:lpstr>อังกฤษ6</vt:lpstr>
      <vt:lpstr>รายงานโรงเรียน</vt:lpstr>
      <vt:lpstr>สรุปส่งเขต</vt:lpstr>
      <vt:lpstr>สรุปรวมฃั้น กรณีเกิน 60 คน</vt:lpstr>
      <vt:lpstr>Sheet1</vt:lpstr>
      <vt:lpstr>คณิต6!Print_Titles</vt:lpstr>
      <vt:lpstr>ภาษาไทย6!Print_Titles</vt:lpstr>
      <vt:lpstr>วิทย์6!Print_Titles</vt:lpstr>
      <vt:lpstr>สังคม6!Print_Titles</vt:lpstr>
      <vt:lpstr>อังกฤษ6!Print_Titles</vt:lpstr>
      <vt:lpstr>ท27</vt:lpstr>
      <vt:lpstr>ท28</vt:lpstr>
      <vt:lpstr>ท29</vt:lpstr>
      <vt:lpstr>ท30</vt:lpstr>
      <vt:lpstr>ท31</vt:lpstr>
      <vt:lpstr>ว31</vt:lpstr>
      <vt:lpstr>ว32</vt:lpstr>
      <vt:lpstr>ว33</vt:lpstr>
      <vt:lpstr>ว34</vt:lpstr>
      <vt:lpstr>ว35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2006-09-13T11:32:04Z</dcterms:created>
  <dcterms:modified xsi:type="dcterms:W3CDTF">2015-12-03T04:15:57Z</dcterms:modified>
</cp:coreProperties>
</file>