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2\ป2.3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<sst xmlns="http://schemas.openxmlformats.org/spreadsheetml/2006/main" count="843" uniqueCount="438">
  <si>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</si>
  <si>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</si>
  <si>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</si>
  <si>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</si>
  <si>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</si>
  <si>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</si>
  <si>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</si>
  <si>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</si>
  <si>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</si>
  <si>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</si>
  <si>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</si>
  <si>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</si>
  <si>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</si>
  <si>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</si>
  <si>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</si>
  <si>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</si>
  <si>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</si>
  <si>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</si>
  <si>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</si>
  <si>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</si>
  <si>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</si>
  <si>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</si>
  <si>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</si>
  <si>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</si>
  <si>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</si>
  <si>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</si>
  <si>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</si>
  <si>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</si>
  <si>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</si>
  <si>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</si>
  <si>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</si>
  <si>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</si>
  <si>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</si>
  <si>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</si>
  <si>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</si>
  <si>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</si>
  <si>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</si>
  <si>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</si>
  <si>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</si>
  <si>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</si>
  <si>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</si>
  <si>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</si>
  <si>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</si>
  <si>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</si>
  <si>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</si>
  <si>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</si>
  <si>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</si>
  <si>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</si>
  <si>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</si>
  <si>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</si>
  <si>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</si>
  <si>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</si>
  <si>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</si>
  <si>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</si>
  <si>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</si>
  <si>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</si>
  <si>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</si>
  <si>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</si>
  <si>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</si>
  <si>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</si>
  <si>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</si>
  <si>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</si>
  <si>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</si>
  <si>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</si>
  <si>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</si>
  <si>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</si>
  <si>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</si>
  <si>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</si>
  <si>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</si>
  <si>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</si>
  <si>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</si>
  <si>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</si>
  <si>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</si>
  <si>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</si>
  <si>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</si>
  <si>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</si>
  <si>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</si>
  <si>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</si>
  <si>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</si>
  <si>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</si>
  <si>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</si>
  <si>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</si>
  <si>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</si>
  <si>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</si>
  <si>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</si>
  <si>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</si>
  <si>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</si>
  <si>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</si>
  <si>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</si>
  <si>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</si>
  <si>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</si>
  <si>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</si>
  <si>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</si>
  <si>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</si>
  <si>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</si>
  <si>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</si>
  <si>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</si>
  <si>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</si>
  <si>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</si>
  <si>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</si>
  <si>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</si>
  <si>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</si>
  <si>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</si>
  <si>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</si>
  <si>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</si>
  <si>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</si>
  <si>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</si>
  <si>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</si>
  <si>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</si>
  <si>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</si>
  <si>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</si>
  <si>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</si>
  <si>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</si>
  <si>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</si>
  <si>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</si>
  <si>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</si>
  <si>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</si>
  <si>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</si>
  <si>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</si>
  <si>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</si>
  <si>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</si>
  <si>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</si>
  <si>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</si>
  <si>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</si>
  <si>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</si>
  <si>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</si>
  <si>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</si>
  <si>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</si>
  <si>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</si>
  <si>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</si>
  <si>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</si>
  <si>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</si>
  <si>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</si>
  <si>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</si>
  <si>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</si>
  <si>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</si>
  <si>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</si>
  <si>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</si>
  <si>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</si>
  <si>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</si>
  <si>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</si>
  <si>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</si>
  <si>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</si>
  <si>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</si>
  <si>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</si>
  <si>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</si>
  <si>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</si>
  <si>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</si>
  <si>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</si>
  <si>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</si>
  <si>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</si>
  <si>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</si>
  <si>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</si>
  <si>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</si>
  <si>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</si>
  <si>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</si>
  <si>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</si>
  <si>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</si>
  <si>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</si>
  <si>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</si>
  <si>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</si>
  <si>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</si>
  <si>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</si>
  <si>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</si>
  <si>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</si>
  <si>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</si>
  <si>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</si>
  <si>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</si>
  <si>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</si>
  <si>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</si>
  <si>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</si>
  <si>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</si>
  <si>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</si>
  <si>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</si>
  <si>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</si>
  <si>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</si>
  <si>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</si>
  <si>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</si>
  <si>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</si>
  <si>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</si>
  <si>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</si>
  <si>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</si>
  <si>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</si>
  <si>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</si>
  <si>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</si>
  <si>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</si>
  <si>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</si>
  <si>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</si>
  <si>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</si>
  <si>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</si>
  <si>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</si>
  <si>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</si>
  <si>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</si>
  <si>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</si>
  <si>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</si>
  <si>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</si>
  <si>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</si>
  <si>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</si>
  <si>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</si>
  <si>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</si>
  <si>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</si>
  <si>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</si>
  <si>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</si>
  <si>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</si>
  <si>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</si>
  <si>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</si>
  <si>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</si>
  <si>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</si>
  <si>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</si>
  <si>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</si>
  <si>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</si>
  <si>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</si>
  <si>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</si>
  <si>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</si>
  <si>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</si>
  <si>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</si>
  <si>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</si>
  <si>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</si>
  <si>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</si>
  <si>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</si>
  <si>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</si>
  <si>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</si>
  <si>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</si>
  <si>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</si>
  <si>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</si>
  <si>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</si>
  <si>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</si>
  <si>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</si>
  <si>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</si>
  <si>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</si>
  <si>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</si>
  <si>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</si>
  <si>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</si>
  <si>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</si>
  <si>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</si>
  <si>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</si>
  <si>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</si>
  <si>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</si>
  <si>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</si>
  <si>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</si>
  <si>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</si>
  <si>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</si>
  <si>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</si>
  <si>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</si>
  <si>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</si>
  <si>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</si>
  <si>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</si>
  <si>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</si>
  <si>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</si>
  <si>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</si>
  <si>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</si>
  <si>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</si>
  <si>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</si>
  <si>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</si>
  <si>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</si>
  <si>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</si>
  <si>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</si>
  <si>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</si>
  <si>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</si>
  <si>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</si>
  <si>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</si>
  <si>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</si>
  <si>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</si>
  <si>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</si>
  <si>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</si>
  <si>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</si>
  <si>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</si>
  <si>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</si>
  <si>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</si>
  <si>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</si>
  <si>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</si>
  <si>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</si>
  <si>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</si>
  <si>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</si>
  <si>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</si>
  <si>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</si>
  <si>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</si>
  <si>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</si>
  <si>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</si>
  <si>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</si>
  <si>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</si>
  <si>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</si>
  <si>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</si>
  <si>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</si>
  <si>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</si>
  <si>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</si>
  <si>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</si>
  <si>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</si>
  <si>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</si>
  <si>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</si>
  <si>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</si>
  <si>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</si>
  <si>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</si>
  <si>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</si>
  <si>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</si>
  <si>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</si>
  <si>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</si>
  <si>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</si>
  <si>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</si>
  <si>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</si>
  <si>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</si>
  <si>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</si>
  <si>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</si>
  <si>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</si>
  <si>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</si>
  <si>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</si>
  <si>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</si>
  <si>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</si>
  <si>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</si>
  <si>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</si>
  <si>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</si>
  <si>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</si>
  <si>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</si>
  <si>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</si>
  <si>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</si>
  <si>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</si>
  <si>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</si>
  <si>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</si>
  <si>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</si>
  <si>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</si>
  <si>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</si>
  <si>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</si>
  <si>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</si>
  <si>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</si>
  <si>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</si>
  <si>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</si>
  <si>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</si>
  <si>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</si>
  <si>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</si>
  <si>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</si>
  <si>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</si>
  <si>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</si>
  <si>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</si>
  <si>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</si>
  <si>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</si>
  <si>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</si>
  <si>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</si>
  <si>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</si>
  <si>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</si>
  <si>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</si>
  <si>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</si>
  <si>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</si>
  <si>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</si>
  <si>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</si>
  <si>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</si>
  <si>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</si>
  <si>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</si>
  <si>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</si>
  <si>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</si>
  <si>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</si>
  <si>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</si>
  <si>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</si>
  <si>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</si>
  <si>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</si>
  <si>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</si>
  <si>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</si>
  <si>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นางสุชีวัน  เอกฉันท์</t>
  </si>
  <si>
    <t>7062</t>
  </si>
  <si>
    <t>7094</t>
  </si>
  <si>
    <t>7095</t>
  </si>
  <si>
    <t>7101</t>
  </si>
  <si>
    <t>7115</t>
  </si>
  <si>
    <t>7121</t>
  </si>
  <si>
    <t>7126</t>
  </si>
  <si>
    <t>7128</t>
  </si>
  <si>
    <t>7131</t>
  </si>
  <si>
    <t>7151</t>
  </si>
  <si>
    <t>7168</t>
  </si>
  <si>
    <t>7179</t>
  </si>
  <si>
    <t>7180</t>
  </si>
  <si>
    <t>7189</t>
  </si>
  <si>
    <t>7245</t>
  </si>
  <si>
    <t>7247</t>
  </si>
  <si>
    <t>7248</t>
  </si>
  <si>
    <t>7258</t>
  </si>
  <si>
    <t>7404</t>
  </si>
  <si>
    <t>7412</t>
  </si>
  <si>
    <t>7469</t>
  </si>
  <si>
    <t>7471</t>
  </si>
  <si>
    <t>7474</t>
  </si>
  <si>
    <t>7783</t>
  </si>
  <si>
    <t>7794</t>
  </si>
  <si>
    <t>7795</t>
  </si>
  <si>
    <t>7796</t>
  </si>
  <si>
    <t>1103400232057</t>
  </si>
  <si>
    <t>1103200291599</t>
  </si>
  <si>
    <t>1103200300377</t>
  </si>
  <si>
    <t>1103300314507</t>
  </si>
  <si>
    <t>1103704851512</t>
  </si>
  <si>
    <t>1103200283910</t>
  </si>
  <si>
    <t>1100704410190</t>
  </si>
  <si>
    <t>1103704781115</t>
  </si>
  <si>
    <t>1103200298968</t>
  </si>
  <si>
    <t>1103200280848</t>
  </si>
  <si>
    <t>1103200290193</t>
  </si>
  <si>
    <t>1103200285734</t>
  </si>
  <si>
    <t>1103400262835</t>
  </si>
  <si>
    <t>1103200299883</t>
  </si>
  <si>
    <t>1103200277928</t>
  </si>
  <si>
    <t>1103200304437</t>
  </si>
  <si>
    <t>1100704375874</t>
  </si>
  <si>
    <t>1110201430085</t>
  </si>
  <si>
    <t>1103704773449</t>
  </si>
  <si>
    <t>1390300107027</t>
  </si>
  <si>
    <t>1100704424506</t>
  </si>
  <si>
    <t>1103400275163</t>
  </si>
  <si>
    <t>1470801479121</t>
  </si>
  <si>
    <t>1510101633584</t>
  </si>
  <si>
    <t>1103400273187</t>
  </si>
  <si>
    <t>1103704734141</t>
  </si>
  <si>
    <t>1119902734712</t>
  </si>
  <si>
    <t>เด็กชาย ฑีมังกร  คงเจริญ</t>
  </si>
  <si>
    <t>เด็กชาย สุรเชษฐ์  ศรีโอภาส</t>
  </si>
  <si>
    <t>เด็กชาย พรเทพ  วีรนันท์</t>
  </si>
  <si>
    <t>เด็กหญิง ศุภิสรา  คชวงศ์</t>
  </si>
  <si>
    <t>เด็กชาย สรายุทธ  สุนทรวัฒน์</t>
  </si>
  <si>
    <t>เด็กหญิง กิตติมา  อิ่มวรคุณ</t>
  </si>
  <si>
    <t>เด็กหญิง กมลวรรณ  รัตนวัน</t>
  </si>
  <si>
    <t>เด็กชาย อินทัช  อินทรรักษา</t>
  </si>
  <si>
    <t>เด็กชาย วสิทธิ์  จำปา</t>
  </si>
  <si>
    <t>เด็กชาย ณัฐนันท์  ขำอิน</t>
  </si>
  <si>
    <t>เด็กหญิง ณิชารัตน์  ศรีนวล</t>
  </si>
  <si>
    <t>เด็กชาย ณัฐทิว  คล้ายยิ่ง</t>
  </si>
  <si>
    <t>เด็กชาย ธีระพงษ์  บุญเกื้อ</t>
  </si>
  <si>
    <t>เด็กหญิง ศิรภัส  พูลสวัสดิ์</t>
  </si>
  <si>
    <t>เด็กหญิง วรัญญา  มาวัน</t>
  </si>
  <si>
    <t>เด็กหญิง จณิสตา  นวกูล</t>
  </si>
  <si>
    <t>เด็กชาย บุณยกร  แสงเสริม</t>
  </si>
  <si>
    <t>เด็กชาย กฤษณะ  พันธ์หมุด</t>
  </si>
  <si>
    <t>เด็กหญิง ปวีร์ธิดา  เรืองขจร</t>
  </si>
  <si>
    <t>เด็กหญิง ศศิชา  เหมทอง</t>
  </si>
  <si>
    <t>เด็กหญิง พิชฎา  ไพยสาร</t>
  </si>
  <si>
    <t>เด็กชาย จิรายุ  วงษา</t>
  </si>
  <si>
    <t>เด็กหญิง วิรากานต์  วรรณุทรวง</t>
  </si>
  <si>
    <t>เด็กหญิง ธีรนันท์  ขัดวิญญา</t>
  </si>
  <si>
    <t>เด็กหญิง ศุภรดา  แหวนวงษ์</t>
  </si>
  <si>
    <t>เด็กชาย ภูริวัฒน์  ลอดสาด</t>
  </si>
  <si>
    <t>เด็กหญิง ยอดทิพย์  โกฎค้างพูล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</si>
</sst>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702592"/>
        <c:axId val="210701472"/>
      </c:lineChart>
      <c:catAx>
        <c:axId val="210702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0701472"/>
        <c:crosses val="autoZero"/>
        <c:auto val="1"/>
        <c:lblAlgn val="ctr"/>
        <c:lblOffset val="100"/>
        <c:noMultiLvlLbl val="0"/>
      </c:catAx>
      <c:valAx>
        <c:axId val="210701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07025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9" sqref="B9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264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283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308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283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กลุ่มสาระการเรียนรู้คณิตศาสตร์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๒/๓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ค12102   วิชาคณิตศาสตร์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นางสุชีวัน  เอกฉันท์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D6" sqref="D6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๒/๓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ค12102  วิชาคณิตศาสตร์</v>
      </c>
      <c r="BK1" s="547"/>
      <c r="BL1" s="547"/>
      <c r="BM1" s="548"/>
      <c r="BN1" s="538" t="str">
        <f>BJ1</f>
        <v>รหัสวิชา ค12102  วิชาคณิตศาสตร์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ค12102  วิชาคณิตศาสตร์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๒/๓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357</v>
      </c>
      <c r="C6" s="417" t="s">
        <v>384</v>
      </c>
      <c r="D6" s="399" t="s">
        <v>411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358</v>
      </c>
      <c r="C7" s="417" t="s">
        <v>385</v>
      </c>
      <c r="D7" s="401" t="s">
        <v>412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359</v>
      </c>
      <c r="C8" s="417" t="s">
        <v>386</v>
      </c>
      <c r="D8" s="401" t="s">
        <v>413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360</v>
      </c>
      <c r="C9" s="417" t="s">
        <v>387</v>
      </c>
      <c r="D9" s="401" t="s">
        <v>414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361</v>
      </c>
      <c r="C10" s="417" t="s">
        <v>388</v>
      </c>
      <c r="D10" s="401" t="s">
        <v>415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362</v>
      </c>
      <c r="C11" s="417" t="s">
        <v>389</v>
      </c>
      <c r="D11" s="401" t="s">
        <v>416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363</v>
      </c>
      <c r="C12" s="417" t="s">
        <v>390</v>
      </c>
      <c r="D12" s="401" t="s">
        <v>417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364</v>
      </c>
      <c r="C13" s="417" t="s">
        <v>391</v>
      </c>
      <c r="D13" s="401" t="s">
        <v>418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365</v>
      </c>
      <c r="C14" s="417" t="s">
        <v>392</v>
      </c>
      <c r="D14" s="401" t="s">
        <v>419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366</v>
      </c>
      <c r="C15" s="417" t="s">
        <v>393</v>
      </c>
      <c r="D15" s="401" t="s">
        <v>420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367</v>
      </c>
      <c r="C16" s="417" t="s">
        <v>394</v>
      </c>
      <c r="D16" s="401" t="s">
        <v>421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368</v>
      </c>
      <c r="C17" s="417" t="s">
        <v>395</v>
      </c>
      <c r="D17" s="401" t="s">
        <v>422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369</v>
      </c>
      <c r="C18" s="417" t="s">
        <v>396</v>
      </c>
      <c r="D18" s="401" t="s">
        <v>423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370</v>
      </c>
      <c r="C19" s="417" t="s">
        <v>397</v>
      </c>
      <c r="D19" s="401" t="s">
        <v>424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371</v>
      </c>
      <c r="C20" s="417" t="s">
        <v>398</v>
      </c>
      <c r="D20" s="401" t="s">
        <v>425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372</v>
      </c>
      <c r="C21" s="417" t="s">
        <v>399</v>
      </c>
      <c r="D21" s="401" t="s">
        <v>426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373</v>
      </c>
      <c r="C22" s="417" t="s">
        <v>400</v>
      </c>
      <c r="D22" s="401" t="s">
        <v>427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374</v>
      </c>
      <c r="C23" s="417" t="s">
        <v>401</v>
      </c>
      <c r="D23" s="401" t="s">
        <v>428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375</v>
      </c>
      <c r="C24" s="417" t="s">
        <v>402</v>
      </c>
      <c r="D24" s="401" t="s">
        <v>429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376</v>
      </c>
      <c r="C25" s="417" t="s">
        <v>403</v>
      </c>
      <c r="D25" s="401" t="s">
        <v>430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377</v>
      </c>
      <c r="C26" s="417" t="s">
        <v>404</v>
      </c>
      <c r="D26" s="401" t="s">
        <v>431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378</v>
      </c>
      <c r="C27" s="417" t="s">
        <v>405</v>
      </c>
      <c r="D27" s="401" t="s">
        <v>432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379</v>
      </c>
      <c r="C28" s="417" t="s">
        <v>406</v>
      </c>
      <c r="D28" s="401" t="s">
        <v>433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380</v>
      </c>
      <c r="C29" s="417" t="s">
        <v>407</v>
      </c>
      <c r="D29" s="401" t="s">
        <v>434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381</v>
      </c>
      <c r="C30" s="417" t="s">
        <v>408</v>
      </c>
      <c r="D30" s="401" t="s">
        <v>435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382</v>
      </c>
      <c r="C31" s="417" t="s">
        <v>409</v>
      </c>
      <c r="D31" s="401" t="s">
        <v>436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383</v>
      </c>
      <c r="C32" s="417" t="s">
        <v>410</v>
      </c>
      <c r="D32" s="401" t="s">
        <v>437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/>
      <c r="C33" s="417"/>
      <c r="D33" s="401"/>
      <c r="E33" s="134" t="s">
        <v>130</v>
      </c>
      <c r="F33" s="230" t="str">
        <f t="shared" si="0"/>
        <v xml:space="preserve"> 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str">
        <f>IF(ISBLANK(D33)," ",SUM(G33:P33)*R5/Q5)</f>
        <v xml:space="preserve"> </v>
      </c>
      <c r="S33" s="357">
        <v>0</v>
      </c>
      <c r="T33" s="266">
        <f t="shared" si="1"/>
        <v>0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 t="str">
        <f>IF(ISBLANK(D33)," ",SUM(U33:AD33)*AF5/AE5)</f>
        <v xml:space="preserve"> </v>
      </c>
      <c r="AG33" s="357"/>
      <c r="AH33" s="266" t="str">
        <f t="shared" si="12"/>
        <v xml:space="preserve"> </v>
      </c>
      <c r="AI33" s="276">
        <f t="shared" si="10"/>
        <v>0</v>
      </c>
      <c r="AJ33" s="277" t="str">
        <f t="shared" si="13"/>
        <v xml:space="preserve"> </v>
      </c>
      <c r="AK33" s="278" t="str">
        <f t="shared" si="11"/>
        <v xml:space="preserve"> </v>
      </c>
      <c r="AL33" s="279" t="str">
        <f t="shared" si="2"/>
        <v xml:space="preserve"> </v>
      </c>
      <c r="AM33" s="74"/>
      <c r="AN33" s="233" t="str">
        <f t="shared" si="3"/>
        <v xml:space="preserve"> </v>
      </c>
      <c r="AO33" s="92"/>
      <c r="AP33" s="91"/>
      <c r="AQ33" s="91"/>
      <c r="AR33" s="91"/>
      <c r="AS33" s="91"/>
      <c r="AT33" s="287" t="str">
        <f t="shared" si="4"/>
        <v xml:space="preserve"> </v>
      </c>
      <c r="AU33" s="288" t="str">
        <f t="shared" si="5"/>
        <v xml:space="preserve"> </v>
      </c>
      <c r="AV33" s="92"/>
      <c r="AW33" s="91"/>
      <c r="AX33" s="91"/>
      <c r="AY33" s="91"/>
      <c r="AZ33" s="91"/>
      <c r="BA33" s="292" t="str">
        <f t="shared" si="6"/>
        <v xml:space="preserve"> </v>
      </c>
      <c r="BB33" s="92"/>
      <c r="BC33" s="91"/>
      <c r="BD33" s="91"/>
      <c r="BE33" s="91"/>
      <c r="BF33" s="91"/>
      <c r="BG33" s="297" t="str">
        <f t="shared" si="7"/>
        <v xml:space="preserve"> </v>
      </c>
      <c r="BH33" s="298" t="str">
        <f t="shared" si="8"/>
        <v xml:space="preserve"> </v>
      </c>
      <c r="BI33" s="292" t="str">
        <f t="shared" si="9"/>
        <v xml:space="preserve"> 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/>
      <c r="C34" s="417"/>
      <c r="D34" s="401"/>
      <c r="E34" s="134" t="s">
        <v>130</v>
      </c>
      <c r="F34" s="230" t="str">
        <f t="shared" si="0"/>
        <v xml:space="preserve"> 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str">
        <f>IF(ISBLANK(D34)," ",SUM(G34:P34)*R5/Q5)</f>
        <v xml:space="preserve"> </v>
      </c>
      <c r="S34" s="357">
        <v>0</v>
      </c>
      <c r="T34" s="266">
        <f t="shared" si="1"/>
        <v>0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 t="str">
        <f>IF(ISBLANK(D34)," ",SUM(U34:AD34)*AF5/AE5)</f>
        <v xml:space="preserve"> </v>
      </c>
      <c r="AG34" s="357"/>
      <c r="AH34" s="266" t="str">
        <f t="shared" si="12"/>
        <v xml:space="preserve"> </v>
      </c>
      <c r="AI34" s="276">
        <f t="shared" si="10"/>
        <v>0</v>
      </c>
      <c r="AJ34" s="277" t="str">
        <f t="shared" si="13"/>
        <v xml:space="preserve"> </v>
      </c>
      <c r="AK34" s="278" t="str">
        <f t="shared" si="11"/>
        <v xml:space="preserve"> </v>
      </c>
      <c r="AL34" s="279" t="str">
        <f t="shared" si="2"/>
        <v xml:space="preserve"> </v>
      </c>
      <c r="AM34" s="74"/>
      <c r="AN34" s="233" t="str">
        <f t="shared" si="3"/>
        <v xml:space="preserve"> </v>
      </c>
      <c r="AO34" s="92"/>
      <c r="AP34" s="91"/>
      <c r="AQ34" s="91"/>
      <c r="AR34" s="91"/>
      <c r="AS34" s="91"/>
      <c r="AT34" s="287" t="str">
        <f t="shared" si="4"/>
        <v xml:space="preserve"> </v>
      </c>
      <c r="AU34" s="288" t="str">
        <f t="shared" si="5"/>
        <v xml:space="preserve"> </v>
      </c>
      <c r="AV34" s="92"/>
      <c r="AW34" s="91"/>
      <c r="AX34" s="91"/>
      <c r="AY34" s="91"/>
      <c r="AZ34" s="91"/>
      <c r="BA34" s="292" t="str">
        <f t="shared" si="6"/>
        <v xml:space="preserve"> </v>
      </c>
      <c r="BB34" s="92"/>
      <c r="BC34" s="91"/>
      <c r="BD34" s="91"/>
      <c r="BE34" s="91"/>
      <c r="BF34" s="91"/>
      <c r="BG34" s="297" t="str">
        <f t="shared" si="7"/>
        <v xml:space="preserve"> </v>
      </c>
      <c r="BH34" s="298" t="str">
        <f t="shared" si="8"/>
        <v xml:space="preserve"> </v>
      </c>
      <c r="BI34" s="292" t="str">
        <f t="shared" si="9"/>
        <v xml:space="preserve"> 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/>
      <c r="C35" s="417"/>
      <c r="D35" s="401"/>
      <c r="E35" s="134" t="s">
        <v>130</v>
      </c>
      <c r="F35" s="230" t="str">
        <f t="shared" si="0"/>
        <v xml:space="preserve"> 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str">
        <f>IF(ISBLANK(D35)," ",SUM(G35:P35)*R5/Q5)</f>
        <v xml:space="preserve"> </v>
      </c>
      <c r="S35" s="357">
        <v>0</v>
      </c>
      <c r="T35" s="266">
        <f t="shared" si="1"/>
        <v>0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 t="str">
        <f>IF(ISBLANK(D35)," ",SUM(U35:AD35)*AF5/AE5)</f>
        <v xml:space="preserve"> </v>
      </c>
      <c r="AG35" s="357"/>
      <c r="AH35" s="266" t="str">
        <f t="shared" si="12"/>
        <v xml:space="preserve"> </v>
      </c>
      <c r="AI35" s="276">
        <f t="shared" si="10"/>
        <v>0</v>
      </c>
      <c r="AJ35" s="277" t="str">
        <f t="shared" si="13"/>
        <v xml:space="preserve"> </v>
      </c>
      <c r="AK35" s="278" t="str">
        <f t="shared" si="11"/>
        <v xml:space="preserve"> </v>
      </c>
      <c r="AL35" s="279" t="str">
        <f t="shared" si="2"/>
        <v xml:space="preserve"> </v>
      </c>
      <c r="AM35" s="74"/>
      <c r="AN35" s="233" t="str">
        <f t="shared" si="3"/>
        <v xml:space="preserve"> </v>
      </c>
      <c r="AO35" s="92"/>
      <c r="AP35" s="91"/>
      <c r="AQ35" s="91"/>
      <c r="AR35" s="91"/>
      <c r="AS35" s="91"/>
      <c r="AT35" s="287" t="str">
        <f t="shared" si="4"/>
        <v xml:space="preserve"> </v>
      </c>
      <c r="AU35" s="288" t="str">
        <f t="shared" si="5"/>
        <v xml:space="preserve"> </v>
      </c>
      <c r="AV35" s="92"/>
      <c r="AW35" s="91"/>
      <c r="AX35" s="91"/>
      <c r="AY35" s="91"/>
      <c r="AZ35" s="91"/>
      <c r="BA35" s="292" t="str">
        <f t="shared" si="6"/>
        <v xml:space="preserve"> </v>
      </c>
      <c r="BB35" s="92"/>
      <c r="BC35" s="91"/>
      <c r="BD35" s="91"/>
      <c r="BE35" s="91"/>
      <c r="BF35" s="91"/>
      <c r="BG35" s="297" t="str">
        <f t="shared" si="7"/>
        <v xml:space="preserve"> </v>
      </c>
      <c r="BH35" s="298" t="str">
        <f t="shared" si="8"/>
        <v xml:space="preserve"> </v>
      </c>
      <c r="BI35" s="292" t="str">
        <f t="shared" si="9"/>
        <v xml:space="preserve"> 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/>
      <c r="C36" s="417"/>
      <c r="D36" s="401"/>
      <c r="E36" s="134" t="s">
        <v>130</v>
      </c>
      <c r="F36" s="230" t="str">
        <f t="shared" si="0"/>
        <v xml:space="preserve"> 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str">
        <f>IF(ISBLANK(D36)," ",SUM(G36:P36)*R5/Q5)</f>
        <v xml:space="preserve"> </v>
      </c>
      <c r="S36" s="357">
        <v>0</v>
      </c>
      <c r="T36" s="266">
        <f t="shared" si="1"/>
        <v>0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 t="str">
        <f>IF(ISBLANK(D36)," ",SUM(U36:AD36)*AF5/AE5)</f>
        <v xml:space="preserve"> </v>
      </c>
      <c r="AG36" s="357"/>
      <c r="AH36" s="266" t="str">
        <f t="shared" si="12"/>
        <v xml:space="preserve"> </v>
      </c>
      <c r="AI36" s="276">
        <f t="shared" si="10"/>
        <v>0</v>
      </c>
      <c r="AJ36" s="277" t="str">
        <f t="shared" si="13"/>
        <v xml:space="preserve"> </v>
      </c>
      <c r="AK36" s="278" t="str">
        <f t="shared" si="11"/>
        <v xml:space="preserve"> </v>
      </c>
      <c r="AL36" s="279" t="str">
        <f t="shared" si="2"/>
        <v xml:space="preserve"> </v>
      </c>
      <c r="AM36" s="74"/>
      <c r="AN36" s="233" t="str">
        <f t="shared" si="3"/>
        <v xml:space="preserve"> </v>
      </c>
      <c r="AO36" s="92"/>
      <c r="AP36" s="91"/>
      <c r="AQ36" s="91"/>
      <c r="AR36" s="91"/>
      <c r="AS36" s="91"/>
      <c r="AT36" s="287" t="str">
        <f t="shared" si="4"/>
        <v xml:space="preserve"> </v>
      </c>
      <c r="AU36" s="288" t="str">
        <f t="shared" si="5"/>
        <v xml:space="preserve"> </v>
      </c>
      <c r="AV36" s="92"/>
      <c r="AW36" s="91"/>
      <c r="AX36" s="91"/>
      <c r="AY36" s="91"/>
      <c r="AZ36" s="91"/>
      <c r="BA36" s="292" t="str">
        <f t="shared" si="6"/>
        <v xml:space="preserve"> </v>
      </c>
      <c r="BB36" s="92"/>
      <c r="BC36" s="91"/>
      <c r="BD36" s="91"/>
      <c r="BE36" s="91"/>
      <c r="BF36" s="91"/>
      <c r="BG36" s="297" t="str">
        <f t="shared" si="7"/>
        <v xml:space="preserve"> </v>
      </c>
      <c r="BH36" s="298" t="str">
        <f t="shared" si="8"/>
        <v xml:space="preserve"> </v>
      </c>
      <c r="BI36" s="292" t="str">
        <f t="shared" si="9"/>
        <v xml:space="preserve"> 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/>
      <c r="C37" s="417"/>
      <c r="D37" s="401"/>
      <c r="E37" s="134" t="s">
        <v>130</v>
      </c>
      <c r="F37" s="230" t="str">
        <f t="shared" si="0"/>
        <v xml:space="preserve"> 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str">
        <f>IF(ISBLANK(D37)," ",SUM(G37:P37)*R5/Q5)</f>
        <v xml:space="preserve"> </v>
      </c>
      <c r="S37" s="357">
        <v>0</v>
      </c>
      <c r="T37" s="266">
        <f t="shared" si="1"/>
        <v>0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 t="str">
        <f>IF(ISBLANK(D37)," ",SUM(U37:AD37)*AF5/AE5)</f>
        <v xml:space="preserve"> </v>
      </c>
      <c r="AG37" s="357"/>
      <c r="AH37" s="266" t="str">
        <f t="shared" si="12"/>
        <v xml:space="preserve"> </v>
      </c>
      <c r="AI37" s="276">
        <f t="shared" si="10"/>
        <v>0</v>
      </c>
      <c r="AJ37" s="277" t="str">
        <f t="shared" si="13"/>
        <v xml:space="preserve"> </v>
      </c>
      <c r="AK37" s="278" t="str">
        <f t="shared" si="11"/>
        <v xml:space="preserve"> </v>
      </c>
      <c r="AL37" s="279" t="str">
        <f t="shared" si="2"/>
        <v xml:space="preserve"> </v>
      </c>
      <c r="AM37" s="74"/>
      <c r="AN37" s="233" t="str">
        <f t="shared" si="3"/>
        <v xml:space="preserve"> </v>
      </c>
      <c r="AO37" s="92"/>
      <c r="AP37" s="91"/>
      <c r="AQ37" s="91"/>
      <c r="AR37" s="91"/>
      <c r="AS37" s="91"/>
      <c r="AT37" s="287" t="str">
        <f t="shared" si="4"/>
        <v xml:space="preserve"> </v>
      </c>
      <c r="AU37" s="288" t="str">
        <f t="shared" si="5"/>
        <v xml:space="preserve"> </v>
      </c>
      <c r="AV37" s="92"/>
      <c r="AW37" s="91"/>
      <c r="AX37" s="91"/>
      <c r="AY37" s="91"/>
      <c r="AZ37" s="91"/>
      <c r="BA37" s="292" t="str">
        <f t="shared" si="6"/>
        <v xml:space="preserve"> </v>
      </c>
      <c r="BB37" s="92"/>
      <c r="BC37" s="91"/>
      <c r="BD37" s="91"/>
      <c r="BE37" s="91"/>
      <c r="BF37" s="91"/>
      <c r="BG37" s="297" t="str">
        <f t="shared" si="7"/>
        <v xml:space="preserve"> </v>
      </c>
      <c r="BH37" s="298" t="str">
        <f t="shared" si="8"/>
        <v xml:space="preserve"> </v>
      </c>
      <c r="BI37" s="292" t="str">
        <f t="shared" si="9"/>
        <v xml:space="preserve"> 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/>
      <c r="C38" s="400"/>
      <c r="D38" s="401"/>
      <c r="E38" s="134" t="s">
        <v>130</v>
      </c>
      <c r="F38" s="230" t="str">
        <f t="shared" ref="F38:F55" si="14">IF(ISBLANK(D38)," ",A38)</f>
        <v xml:space="preserve"> 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str">
        <f>IF(ISBLANK(D38)," ",SUM(G38:P38)*R5/Q5)</f>
        <v xml:space="preserve"> </v>
      </c>
      <c r="S38" s="357">
        <v>0</v>
      </c>
      <c r="T38" s="266">
        <f t="shared" ref="T38:T55" si="15">IF(ISBLANK(S38)," ",SUM(R38:S38))</f>
        <v>0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 t="str">
        <f>IF(ISBLANK(D38)," ",SUM(U38:AD38)*AF5/AE5)</f>
        <v xml:space="preserve"> </v>
      </c>
      <c r="AG38" s="357"/>
      <c r="AH38" s="266" t="str">
        <f t="shared" si="12"/>
        <v xml:space="preserve"> </v>
      </c>
      <c r="AI38" s="276">
        <f t="shared" si="10"/>
        <v>0</v>
      </c>
      <c r="AJ38" s="277" t="str">
        <f t="shared" si="13"/>
        <v xml:space="preserve"> </v>
      </c>
      <c r="AK38" s="278" t="str">
        <f t="shared" si="11"/>
        <v xml:space="preserve"> </v>
      </c>
      <c r="AL38" s="279" t="str">
        <f t="shared" ref="AL38:AL55" si="16">IF(ISBLANK(D38)," ",IF(AK38&gt;=179.5,"4",IF(AK38&gt;=174.5,"3.5",IF(AK38&gt;=169.5,"3",IF(AK38&gt;=164.5,"2.5",IF(AK38&gt;=159.5,"2",IF(AK38&gt;=154.5,"1.5",IF(AK38&gt;=149.5,"1","0"))))))
))</f>
        <v xml:space="preserve"> </v>
      </c>
      <c r="AM38" s="74"/>
      <c r="AN38" s="233" t="str">
        <f t="shared" ref="AN38:AN55" si="17">IF(ISBLANK(D38)," ",A38)</f>
        <v xml:space="preserve"> </v>
      </c>
      <c r="AO38" s="92"/>
      <c r="AP38" s="91"/>
      <c r="AQ38" s="91"/>
      <c r="AR38" s="91"/>
      <c r="AS38" s="91"/>
      <c r="AT38" s="287" t="str">
        <f t="shared" ref="AT38:AT55" si="18">IF(ISBLANK(D38)," ",MODE(AO38:AS38))</f>
        <v xml:space="preserve"> </v>
      </c>
      <c r="AU38" s="288" t="str">
        <f t="shared" ref="AU38:AU55" si="19">IF(ISBLANK(D38)," ",IF(AT38&gt;=3,"ดีเยี่ยม",IF(AT38&gt;=2,"ดี","ผ่าน")))</f>
        <v xml:space="preserve"> </v>
      </c>
      <c r="AV38" s="92"/>
      <c r="AW38" s="91"/>
      <c r="AX38" s="91"/>
      <c r="AY38" s="91"/>
      <c r="AZ38" s="91"/>
      <c r="BA38" s="292" t="str">
        <f t="shared" ref="BA38:BA55" si="20">IF(ISBLANK(D38)," ",MODE(AV38:AZ38))</f>
        <v xml:space="preserve"> </v>
      </c>
      <c r="BB38" s="84"/>
      <c r="BC38" s="83"/>
      <c r="BD38" s="91"/>
      <c r="BE38" s="91"/>
      <c r="BF38" s="91"/>
      <c r="BG38" s="297" t="str">
        <f t="shared" ref="BG38:BG55" si="21">IF(ISBLANK(D38)," ",MODE(BB38:BF38))</f>
        <v xml:space="preserve"> </v>
      </c>
      <c r="BH38" s="298" t="str">
        <f t="shared" ref="BH38:BH55" si="22">IF(ISBLANK(D38)," ",ROUNDUP(AVERAGE(BA38,BG38),0))</f>
        <v xml:space="preserve"> </v>
      </c>
      <c r="BI38" s="292" t="str">
        <f t="shared" ref="BI38:BI55" si="23">IF(ISBLANK(D38)," ",IF(BH38&gt;=3,"ดีเยี่ยม",IF(BH38&gt;=2,"ดี","ผ่าน")))</f>
        <v xml:space="preserve"> 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๒/๓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609" t="str">
        <f>ปพ.5!$D$6</f>
        <v>เด็กชาย ฑีมังกร  คงเจริญ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612" t="str">
        <f>ปพ.5!$D$7</f>
        <v>เด็กชาย สุรเชษฐ์  ศรีโอภาส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600" t="str">
        <f>ปพ.5!$D$8</f>
        <v>เด็กชาย พรเทพ  วีรนันท์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600" t="str">
        <f>ปพ.5!$D$9</f>
        <v>เด็กหญิง ศุภิสรา  คชวงศ์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600" t="str">
        <f>ปพ.5!$D$10</f>
        <v>เด็กชาย สรายุทธ  สุนทรวัฒน์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600" t="str">
        <f>ปพ.5!$D$11</f>
        <v>เด็กหญิง กิตติมา  อิ่มวรคุณ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600" t="str">
        <f>ปพ.5!$D$12</f>
        <v>เด็กหญิง กมลวรรณ  รัตนวัน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600" t="str">
        <f>ปพ.5!$D$13</f>
        <v>เด็กชาย อินทัช  อินทรรักษา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600" t="str">
        <f>ปพ.5!$D$14</f>
        <v>เด็กชาย วสิทธิ์  จำปา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600" t="str">
        <f>ปพ.5!$D$15</f>
        <v>เด็กชาย ณัฐนันท์  ขำอิน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600" t="str">
        <f>ปพ.5!$D$16</f>
        <v>เด็กหญิง ณิชารัตน์  ศรีนวล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600" t="str">
        <f>ปพ.5!$D$17</f>
        <v>เด็กชาย ณัฐทิว  คล้ายยิ่ง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600" t="str">
        <f>ปพ.5!$D$18</f>
        <v>เด็กชาย ธีระพงษ์  บุญเกื้อ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600" t="str">
        <f>ปพ.5!$D$19</f>
        <v>เด็กหญิง ศิรภัส  พูลสวัสดิ์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600" t="str">
        <f>ปพ.5!$D$20</f>
        <v>เด็กหญิง วรัญญา  มาวัน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600" t="str">
        <f>ปพ.5!$D$21</f>
        <v>เด็กหญิง จณิสตา  นวกูล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600" t="str">
        <f>ปพ.5!$D$22</f>
        <v>เด็กชาย บุณยกร  แสงเสริม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600" t="str">
        <f>ปพ.5!$D$23</f>
        <v>เด็กชาย กฤษณะ  พันธ์หมุด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600" t="str">
        <f>ปพ.5!$D$24</f>
        <v>เด็กหญิง ปวีร์ธิดา  เรืองขจร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600" t="str">
        <f>ปพ.5!$D$25</f>
        <v>เด็กหญิง ศศิชา  เหมทอง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600" t="str">
        <f>ปพ.5!$D$26</f>
        <v>เด็กหญิง พิชฎา  ไพยสาร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600" t="str">
        <f>ปพ.5!$D$27</f>
        <v>เด็กชาย จิรายุ  วงษา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600" t="str">
        <f>ปพ.5!$D$28</f>
        <v>เด็กหญิง วิรากานต์  วรรณุทรวง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600" t="str">
        <f>ปพ.5!$D$29</f>
        <v>เด็กหญิง ธีรนันท์  ขัดวิญญา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600" t="str">
        <f>ปพ.5!$D$30</f>
        <v>เด็กหญิง ศุภรดา  แหวนวงษ์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600" t="str">
        <f>ปพ.5!$D$31</f>
        <v>เด็กชาย ภูริวัฒน์  ลอดสาด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600" t="str">
        <f>ปพ.5!$D$32</f>
        <v>เด็กหญิง ยอดทิพย์  โกฎค้างพูล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600">
        <f>ปพ.5!$D$33</f>
        <v>0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600">
        <f>ปพ.5!$D$34</f>
        <v>0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600">
        <f>ปพ.5!$D$35</f>
        <v>0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600">
        <f>ปพ.5!$D$36</f>
        <v>0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600">
        <f>ปพ.5!$D$37</f>
        <v>0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600">
        <f>ปพ.5!$D$38</f>
        <v>0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๒/๓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กลุ่มสาระคณิตศาสตร์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7062</v>
      </c>
      <c r="C6" s="351" t="str">
        <f>ปพ.5!$C$6</f>
        <v>1103400232057</v>
      </c>
      <c r="D6" s="609" t="str">
        <f>ปพ.5!$D$6</f>
        <v>เด็กชาย ฑีมังกร  คงเจริญ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7094</v>
      </c>
      <c r="C7" s="352" t="str">
        <f>ปพ.5!$C$7</f>
        <v>1103200291599</v>
      </c>
      <c r="D7" s="612" t="str">
        <f>ปพ.5!$D$7</f>
        <v>เด็กชาย สุรเชษฐ์  ศรีโอภาส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7095</v>
      </c>
      <c r="C8" s="352" t="str">
        <f>ปพ.5!$C$8</f>
        <v>1103200300377</v>
      </c>
      <c r="D8" s="600" t="str">
        <f>ปพ.5!$D$8</f>
        <v>เด็กชาย พรเทพ  วีรนันท์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7101</v>
      </c>
      <c r="C9" s="352" t="str">
        <f>ปพ.5!$C$9</f>
        <v>1103300314507</v>
      </c>
      <c r="D9" s="600" t="str">
        <f>ปพ.5!$D$9</f>
        <v>เด็กหญิง ศุภิสรา  คชวงศ์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7115</v>
      </c>
      <c r="C10" s="352" t="str">
        <f>ปพ.5!$C$10</f>
        <v>1103704851512</v>
      </c>
      <c r="D10" s="600" t="str">
        <f>ปพ.5!$D$10</f>
        <v>เด็กชาย สรายุทธ  สุนทรวัฒน์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7121</v>
      </c>
      <c r="C11" s="352" t="str">
        <f>ปพ.5!$C$11</f>
        <v>1103200283910</v>
      </c>
      <c r="D11" s="600" t="str">
        <f>ปพ.5!$D$11</f>
        <v>เด็กหญิง กิตติมา  อิ่มวรคุณ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7126</v>
      </c>
      <c r="C12" s="352" t="str">
        <f>ปพ.5!$C$12</f>
        <v>1100704410190</v>
      </c>
      <c r="D12" s="600" t="str">
        <f>ปพ.5!$D$12</f>
        <v>เด็กหญิง กมลวรรณ  รัตนวัน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7128</v>
      </c>
      <c r="C13" s="352" t="str">
        <f>ปพ.5!$C$13</f>
        <v>1103704781115</v>
      </c>
      <c r="D13" s="600" t="str">
        <f>ปพ.5!$D$13</f>
        <v>เด็กชาย อินทัช  อินทรรักษา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7131</v>
      </c>
      <c r="C14" s="352" t="str">
        <f>ปพ.5!$C$14</f>
        <v>1103200298968</v>
      </c>
      <c r="D14" s="600" t="str">
        <f>ปพ.5!$D$14</f>
        <v>เด็กชาย วสิทธิ์  จำปา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7151</v>
      </c>
      <c r="C15" s="352" t="str">
        <f>ปพ.5!$C$15</f>
        <v>1103200280848</v>
      </c>
      <c r="D15" s="600" t="str">
        <f>ปพ.5!$D$15</f>
        <v>เด็กชาย ณัฐนันท์  ขำอิน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7168</v>
      </c>
      <c r="C16" s="352" t="str">
        <f>ปพ.5!$C$16</f>
        <v>1103200290193</v>
      </c>
      <c r="D16" s="600" t="str">
        <f>ปพ.5!$D$16</f>
        <v>เด็กหญิง ณิชารัตน์  ศรีนวล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7179</v>
      </c>
      <c r="C17" s="352" t="str">
        <f>ปพ.5!$C$17</f>
        <v>1103200285734</v>
      </c>
      <c r="D17" s="600" t="str">
        <f>ปพ.5!$D$17</f>
        <v>เด็กชาย ณัฐทิว  คล้ายยิ่ง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7180</v>
      </c>
      <c r="C18" s="352" t="str">
        <f>ปพ.5!$C$18</f>
        <v>1103400262835</v>
      </c>
      <c r="D18" s="600" t="str">
        <f>ปพ.5!$D$18</f>
        <v>เด็กชาย ธีระพงษ์  บุญเกื้อ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7189</v>
      </c>
      <c r="C19" s="352" t="str">
        <f>ปพ.5!$C$19</f>
        <v>1103200299883</v>
      </c>
      <c r="D19" s="600" t="str">
        <f>ปพ.5!$D$19</f>
        <v>เด็กหญิง ศิรภัส  พูลสวัสดิ์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7245</v>
      </c>
      <c r="C20" s="352" t="str">
        <f>ปพ.5!$C$20</f>
        <v>1103200277928</v>
      </c>
      <c r="D20" s="600" t="str">
        <f>ปพ.5!$D$20</f>
        <v>เด็กหญิง วรัญญา  มาวัน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7247</v>
      </c>
      <c r="C21" s="352" t="str">
        <f>ปพ.5!$C$21</f>
        <v>1103200304437</v>
      </c>
      <c r="D21" s="600" t="str">
        <f>ปพ.5!$D$21</f>
        <v>เด็กหญิง จณิสตา  นวกูล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7248</v>
      </c>
      <c r="C22" s="352" t="str">
        <f>ปพ.5!$C$22</f>
        <v>1100704375874</v>
      </c>
      <c r="D22" s="600" t="str">
        <f>ปพ.5!$D$22</f>
        <v>เด็กชาย บุณยกร  แสงเสริม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7258</v>
      </c>
      <c r="C23" s="352" t="str">
        <f>ปพ.5!$C$23</f>
        <v>1110201430085</v>
      </c>
      <c r="D23" s="600" t="str">
        <f>ปพ.5!$D$23</f>
        <v>เด็กชาย กฤษณะ  พันธ์หมุด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7404</v>
      </c>
      <c r="C24" s="352" t="str">
        <f>ปพ.5!$C$24</f>
        <v>1103704773449</v>
      </c>
      <c r="D24" s="600" t="str">
        <f>ปพ.5!$D$24</f>
        <v>เด็กหญิง ปวีร์ธิดา  เรืองขจร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7412</v>
      </c>
      <c r="C25" s="352" t="str">
        <f>ปพ.5!$C$25</f>
        <v>1390300107027</v>
      </c>
      <c r="D25" s="600" t="str">
        <f>ปพ.5!$D$25</f>
        <v>เด็กหญิง ศศิชา  เหมทอง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7469</v>
      </c>
      <c r="C26" s="352" t="str">
        <f>ปพ.5!$C$26</f>
        <v>1100704424506</v>
      </c>
      <c r="D26" s="600" t="str">
        <f>ปพ.5!$D$26</f>
        <v>เด็กหญิง พิชฎา  ไพยสาร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7471</v>
      </c>
      <c r="C27" s="352" t="str">
        <f>ปพ.5!$C$27</f>
        <v>1103400275163</v>
      </c>
      <c r="D27" s="600" t="str">
        <f>ปพ.5!$D$27</f>
        <v>เด็กชาย จิรายุ  วงษา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7474</v>
      </c>
      <c r="C28" s="352" t="str">
        <f>ปพ.5!$C$28</f>
        <v>1470801479121</v>
      </c>
      <c r="D28" s="600" t="str">
        <f>ปพ.5!$D$28</f>
        <v>เด็กหญิง วิรากานต์  วรรณุทรวง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7783</v>
      </c>
      <c r="C29" s="352" t="str">
        <f>ปพ.5!$C$29</f>
        <v>1510101633584</v>
      </c>
      <c r="D29" s="600" t="str">
        <f>ปพ.5!$D$29</f>
        <v>เด็กหญิง ธีรนันท์  ขัดวิญญา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7794</v>
      </c>
      <c r="C30" s="352" t="str">
        <f>ปพ.5!$C$30</f>
        <v>1103400273187</v>
      </c>
      <c r="D30" s="600" t="str">
        <f>ปพ.5!$D$30</f>
        <v>เด็กหญิง ศุภรดา  แหวนวงษ์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7795</v>
      </c>
      <c r="C31" s="352" t="str">
        <f>ปพ.5!$C$31</f>
        <v>1103704734141</v>
      </c>
      <c r="D31" s="600" t="str">
        <f>ปพ.5!$D$31</f>
        <v>เด็กชาย ภูริวัฒน์  ลอดสาด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7796</v>
      </c>
      <c r="C32" s="352" t="str">
        <f>ปพ.5!$C$32</f>
        <v>1119902734712</v>
      </c>
      <c r="D32" s="600" t="str">
        <f>ปพ.5!$D$32</f>
        <v>เด็กหญิง ยอดทิพย์  โกฎค้างพูล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>
        <f>ปพ.5!$B$33</f>
        <v>0</v>
      </c>
      <c r="C33" s="352">
        <f>ปพ.5!$C$33</f>
        <v>0</v>
      </c>
      <c r="D33" s="600">
        <f>ปพ.5!$D$33</f>
        <v>0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>
        <f>ปพ.5!$B$34</f>
        <v>0</v>
      </c>
      <c r="C34" s="352">
        <f>ปพ.5!$C$34</f>
        <v>0</v>
      </c>
      <c r="D34" s="600">
        <f>ปพ.5!$D$34</f>
        <v>0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>
        <f>ปพ.5!$B$35</f>
        <v>0</v>
      </c>
      <c r="C35" s="352">
        <f>ปพ.5!$C$35</f>
        <v>0</v>
      </c>
      <c r="D35" s="600">
        <f>ปพ.5!$D$35</f>
        <v>0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>
        <f>ปพ.5!$B$36</f>
        <v>0</v>
      </c>
      <c r="C36" s="352">
        <f>ปพ.5!$C$36</f>
        <v>0</v>
      </c>
      <c r="D36" s="600">
        <f>ปพ.5!$D$36</f>
        <v>0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>
        <f>ปพ.5!$B$37</f>
        <v>0</v>
      </c>
      <c r="C37" s="352">
        <f>ปพ.5!$C$37</f>
        <v>0</v>
      </c>
      <c r="D37" s="600">
        <f>ปพ.5!$D$37</f>
        <v>0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>
        <f>ปพ.5!$B$38</f>
        <v>0</v>
      </c>
      <c r="C38" s="352">
        <f>ปพ.5!$C$38</f>
        <v>0</v>
      </c>
      <c r="D38" s="600">
        <f>ปพ.5!$D$38</f>
        <v>0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คณิตศาสตร์   รหัสวิชา ค12102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๒/๓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7062</v>
      </c>
      <c r="C9" s="120" t="str">
        <f>IF(ISBLANK(ปพ.5!C6)," ",ปพ.5!C6)</f>
        <v>1103400232057</v>
      </c>
      <c r="D9" s="121" t="str">
        <f>IF(ISBLANK(ปพ.5!D6)," ",ปพ.5!D6)</f>
        <v>เด็กชาย ฑีมังกร  คงเจริญ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7094</v>
      </c>
      <c r="C10" s="124" t="s">
        <v>23</v>
      </c>
      <c r="D10" s="121" t="str">
        <f>IF(ISBLANK(ปพ.5!D7)," ",ปพ.5!D7)</f>
        <v>เด็กชาย สุรเชษฐ์  ศรีโอภาส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7095</v>
      </c>
      <c r="C11" s="124" t="s">
        <v>24</v>
      </c>
      <c r="D11" s="121" t="str">
        <f>IF(ISBLANK(ปพ.5!D8)," ",ปพ.5!D8)</f>
        <v>เด็กชาย พรเทพ  วีรนันท์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7101</v>
      </c>
      <c r="C12" s="125" t="s">
        <v>25</v>
      </c>
      <c r="D12" s="121" t="str">
        <f>IF(ISBLANK(ปพ.5!D9)," ",ปพ.5!D9)</f>
        <v>เด็กหญิง ศุภิสรา  คชวงศ์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7115</v>
      </c>
      <c r="C13" s="125" t="s">
        <v>26</v>
      </c>
      <c r="D13" s="121" t="str">
        <f>IF(ISBLANK(ปพ.5!D10)," ",ปพ.5!D10)</f>
        <v>เด็กชาย สรายุทธ  สุนทรวัฒน์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7121</v>
      </c>
      <c r="C14" s="124" t="s">
        <v>27</v>
      </c>
      <c r="D14" s="121" t="str">
        <f>IF(ISBLANK(ปพ.5!D11)," ",ปพ.5!D11)</f>
        <v>เด็กหญิง กิตติมา  อิ่มวรคุณ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7126</v>
      </c>
      <c r="C15" s="124" t="s">
        <v>28</v>
      </c>
      <c r="D15" s="121" t="str">
        <f>IF(ISBLANK(ปพ.5!D12)," ",ปพ.5!D12)</f>
        <v>เด็กหญิง กมลวรรณ  รัตนวัน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7128</v>
      </c>
      <c r="C16" s="124" t="s">
        <v>29</v>
      </c>
      <c r="D16" s="121" t="str">
        <f>IF(ISBLANK(ปพ.5!D13)," ",ปพ.5!D13)</f>
        <v>เด็กชาย อินทัช  อินทรรักษา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7131</v>
      </c>
      <c r="C17" s="124" t="s">
        <v>30</v>
      </c>
      <c r="D17" s="121" t="str">
        <f>IF(ISBLANK(ปพ.5!D14)," ",ปพ.5!D14)</f>
        <v>เด็กชาย วสิทธิ์  จำปา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7151</v>
      </c>
      <c r="C18" s="124" t="s">
        <v>31</v>
      </c>
      <c r="D18" s="121" t="str">
        <f>IF(ISBLANK(ปพ.5!D15)," ",ปพ.5!D15)</f>
        <v>เด็กชาย ณัฐนันท์  ขำอิน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7168</v>
      </c>
      <c r="C19" s="124" t="s">
        <v>32</v>
      </c>
      <c r="D19" s="121" t="str">
        <f>IF(ISBLANK(ปพ.5!D16)," ",ปพ.5!D16)</f>
        <v>เด็กหญิง ณิชารัตน์  ศรีนวล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7179</v>
      </c>
      <c r="C20" s="126">
        <v>1579900971314</v>
      </c>
      <c r="D20" s="121" t="str">
        <f>IF(ISBLANK(ปพ.5!D17)," ",ปพ.5!D17)</f>
        <v>เด็กชาย ณัฐทิว  คล้ายยิ่ง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7180</v>
      </c>
      <c r="C21" s="127">
        <v>1579900976715</v>
      </c>
      <c r="D21" s="121" t="str">
        <f>IF(ISBLANK(ปพ.5!D18)," ",ปพ.5!D18)</f>
        <v>เด็กชาย ธีระพงษ์  บุญเกื้อ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7189</v>
      </c>
      <c r="C22" s="127">
        <v>1579900998409</v>
      </c>
      <c r="D22" s="121" t="str">
        <f>IF(ISBLANK(ปพ.5!D19)," ",ปพ.5!D19)</f>
        <v>เด็กหญิง ศิรภัส  พูลสวัสดิ์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7245</v>
      </c>
      <c r="C23" s="127">
        <v>1103703473531</v>
      </c>
      <c r="D23" s="121" t="str">
        <f>IF(ISBLANK(ปพ.5!D20)," ",ปพ.5!D20)</f>
        <v>เด็กหญิง วรัญญา  มาวัน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7247</v>
      </c>
      <c r="C24" s="128">
        <v>1579900993822</v>
      </c>
      <c r="D24" s="121" t="str">
        <f>IF(ISBLANK(ปพ.5!D21)," ",ปพ.5!D21)</f>
        <v>เด็กหญิง จณิสตา  นวกูล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7248</v>
      </c>
      <c r="C25" s="124" t="s">
        <v>33</v>
      </c>
      <c r="D25" s="121" t="str">
        <f>IF(ISBLANK(ปพ.5!D22)," ",ปพ.5!D22)</f>
        <v>เด็กชาย บุณยกร  แสงเสริม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7258</v>
      </c>
      <c r="C26" s="124" t="s">
        <v>34</v>
      </c>
      <c r="D26" s="121" t="str">
        <f>IF(ISBLANK(ปพ.5!D23)," ",ปพ.5!D23)</f>
        <v>เด็กชาย กฤษณะ  พันธ์หมุด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7404</v>
      </c>
      <c r="C27" s="124" t="s">
        <v>35</v>
      </c>
      <c r="D27" s="121" t="str">
        <f>IF(ISBLANK(ปพ.5!D24)," ",ปพ.5!D24)</f>
        <v>เด็กหญิง ปวีร์ธิดา  เรืองขจร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7412</v>
      </c>
      <c r="C28" s="124" t="s">
        <v>36</v>
      </c>
      <c r="D28" s="121" t="str">
        <f>IF(ISBLANK(ปพ.5!D25)," ",ปพ.5!D25)</f>
        <v>เด็กหญิง ศศิชา  เหมทอง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7469</v>
      </c>
      <c r="C29" s="124" t="s">
        <v>37</v>
      </c>
      <c r="D29" s="121" t="str">
        <f>IF(ISBLANK(ปพ.5!D26)," ",ปพ.5!D26)</f>
        <v>เด็กหญิง พิชฎา  ไพยสาร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7471</v>
      </c>
      <c r="C30" s="124" t="s">
        <v>38</v>
      </c>
      <c r="D30" s="121" t="str">
        <f>IF(ISBLANK(ปพ.5!D27)," ",ปพ.5!D27)</f>
        <v>เด็กชาย จิรายุ  วงษา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7474</v>
      </c>
      <c r="C31" s="124" t="s">
        <v>39</v>
      </c>
      <c r="D31" s="121" t="str">
        <f>IF(ISBLANK(ปพ.5!D28)," ",ปพ.5!D28)</f>
        <v>เด็กหญิง วิรากานต์  วรรณุทรวง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7783</v>
      </c>
      <c r="C32" s="124" t="s">
        <v>40</v>
      </c>
      <c r="D32" s="121" t="str">
        <f>IF(ISBLANK(ปพ.5!D29)," ",ปพ.5!D29)</f>
        <v>เด็กหญิง ธีรนันท์  ขัดวิญญา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7794</v>
      </c>
      <c r="C33" s="124" t="s">
        <v>41</v>
      </c>
      <c r="D33" s="121" t="str">
        <f>IF(ISBLANK(ปพ.5!D30)," ",ปพ.5!D30)</f>
        <v>เด็กหญิง ศุภรดา  แหวนวงษ์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7795</v>
      </c>
      <c r="C34" s="124" t="s">
        <v>42</v>
      </c>
      <c r="D34" s="121" t="str">
        <f>IF(ISBLANK(ปพ.5!D31)," ",ปพ.5!D31)</f>
        <v>เด็กชาย ภูริวัฒน์  ลอดสาด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7796</v>
      </c>
      <c r="C35" s="124" t="s">
        <v>43</v>
      </c>
      <c r="D35" s="121" t="str">
        <f>IF(ISBLANK(ปพ.5!D32)," ",ปพ.5!D32)</f>
        <v>เด็กหญิง ยอดทิพย์  โกฎค้างพูล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 xml:space="preserve"> </v>
      </c>
      <c r="C36" s="124" t="s">
        <v>44</v>
      </c>
      <c r="D36" s="121" t="str">
        <f>IF(ISBLANK(ปพ.5!D33)," ",ปพ.5!D33)</f>
        <v xml:space="preserve"> </v>
      </c>
      <c r="E36" s="122">
        <f>ปพ.5!AI33</f>
        <v>0</v>
      </c>
      <c r="F36" s="122" t="str">
        <f>ปพ.5!AJ33</f>
        <v xml:space="preserve"> </v>
      </c>
      <c r="G36" s="122" t="str">
        <f>ปพ.5!AK33</f>
        <v xml:space="preserve"> </v>
      </c>
      <c r="H36" s="123" t="str">
        <f>ปพ.5!AL33</f>
        <v xml:space="preserve"> 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 xml:space="preserve"> </v>
      </c>
      <c r="C37" s="124" t="s">
        <v>45</v>
      </c>
      <c r="D37" s="121" t="str">
        <f>IF(ISBLANK(ปพ.5!D34)," ",ปพ.5!D34)</f>
        <v xml:space="preserve"> </v>
      </c>
      <c r="E37" s="122">
        <f>ปพ.5!AI34</f>
        <v>0</v>
      </c>
      <c r="F37" s="122" t="str">
        <f>ปพ.5!AJ34</f>
        <v xml:space="preserve"> </v>
      </c>
      <c r="G37" s="122" t="str">
        <f>ปพ.5!AK34</f>
        <v xml:space="preserve"> </v>
      </c>
      <c r="H37" s="123" t="str">
        <f>ปพ.5!AL34</f>
        <v xml:space="preserve"> 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 xml:space="preserve"> </v>
      </c>
      <c r="C38" s="126">
        <v>1579900004665</v>
      </c>
      <c r="D38" s="121" t="str">
        <f>IF(ISBLANK(ปพ.5!D35)," ",ปพ.5!D35)</f>
        <v xml:space="preserve"> </v>
      </c>
      <c r="E38" s="122">
        <f>ปพ.5!AI35</f>
        <v>0</v>
      </c>
      <c r="F38" s="122" t="str">
        <f>ปพ.5!AJ35</f>
        <v xml:space="preserve"> </v>
      </c>
      <c r="G38" s="122" t="str">
        <f>ปพ.5!AK35</f>
        <v xml:space="preserve"> </v>
      </c>
      <c r="H38" s="123" t="str">
        <f>ปพ.5!AL35</f>
        <v xml:space="preserve"> 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 xml:space="preserve"> </v>
      </c>
      <c r="C39" s="126" t="s">
        <v>46</v>
      </c>
      <c r="D39" s="121" t="str">
        <f>IF(ISBLANK(ปพ.5!D36)," ",ปพ.5!D36)</f>
        <v xml:space="preserve"> </v>
      </c>
      <c r="E39" s="122">
        <f>ปพ.5!AI36</f>
        <v>0</v>
      </c>
      <c r="F39" s="122" t="str">
        <f>ปพ.5!AJ36</f>
        <v xml:space="preserve"> </v>
      </c>
      <c r="G39" s="122" t="str">
        <f>ปพ.5!AK36</f>
        <v xml:space="preserve"> </v>
      </c>
      <c r="H39" s="123" t="str">
        <f>ปพ.5!AL36</f>
        <v xml:space="preserve"> 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 xml:space="preserve"> </v>
      </c>
      <c r="C40" s="129"/>
      <c r="D40" s="121" t="str">
        <f>IF(ISBLANK(ปพ.5!D37)," ",ปพ.5!D37)</f>
        <v xml:space="preserve"> </v>
      </c>
      <c r="E40" s="122">
        <f>ปพ.5!AI37</f>
        <v>0</v>
      </c>
      <c r="F40" s="122" t="str">
        <f>ปพ.5!AJ37</f>
        <v xml:space="preserve"> </v>
      </c>
      <c r="G40" s="122" t="str">
        <f>ปพ.5!AK37</f>
        <v xml:space="preserve"> </v>
      </c>
      <c r="H40" s="123" t="str">
        <f>ปพ.5!AL37</f>
        <v xml:space="preserve"> 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 xml:space="preserve"> </v>
      </c>
      <c r="C41" s="120"/>
      <c r="D41" s="121" t="str">
        <f>IF(ISBLANK(ปพ.5!D38)," ",ปพ.5!D38)</f>
        <v xml:space="preserve"> </v>
      </c>
      <c r="E41" s="122">
        <f>ปพ.5!AI38</f>
        <v>0</v>
      </c>
      <c r="F41" s="122" t="str">
        <f>ปพ.5!AJ38</f>
        <v xml:space="preserve"> </v>
      </c>
      <c r="G41" s="122" t="str">
        <f>ปพ.5!AK38</f>
        <v xml:space="preserve"> </v>
      </c>
      <c r="H41" s="123" t="str">
        <f>ปพ.5!AL38</f>
        <v xml:space="preserve"> 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๒/๓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ค12102  วิชาคณิตศาสตร์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27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27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2020-08-20T07:00:55Z</dcterms:modified>
</cp:coreProperties>
</file>